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FINANCIJSKI PLAN\2026.- 2027. - 2028\"/>
    </mc:Choice>
  </mc:AlternateContent>
  <xr:revisionPtr revIDLastSave="0" documentId="13_ncr:1_{CC68D56E-C306-4707-BA38-FB5295C89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Račun prihoda i rashoda" sheetId="10" r:id="rId2"/>
    <sheet name="Prihodi i rashodi po izv. finan" sheetId="17" r:id="rId3"/>
    <sheet name="Rashodi prema funkc.klas." sheetId="18" r:id="rId4"/>
    <sheet name="Račun financiranja ek. klas." sheetId="19" r:id="rId5"/>
    <sheet name="Račun financiranja izv. financ." sheetId="20" r:id="rId6"/>
    <sheet name="POSEBNI DIO" sheetId="21" r:id="rId7"/>
  </sheets>
  <definedNames>
    <definedName name="_xlnm.Print_Titles" localSheetId="6">'POSEBNI DIO'!$1:$9</definedName>
    <definedName name="_xlnm.Print_Titles" localSheetId="2">'Prihodi i rashodi po izv. finan'!$1:$9</definedName>
    <definedName name="_xlnm.Print_Titles" localSheetId="3">'Rashodi prema funkc.klas.'!$1:$11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21" l="1"/>
  <c r="K134" i="21"/>
  <c r="K15" i="21"/>
  <c r="K14" i="21"/>
  <c r="K13" i="21"/>
  <c r="K12" i="21"/>
  <c r="M15" i="18"/>
  <c r="M14" i="18"/>
  <c r="M18" i="18"/>
  <c r="M44" i="17" l="1"/>
  <c r="M12" i="17"/>
  <c r="K14" i="10"/>
  <c r="K12" i="10"/>
  <c r="K21" i="10"/>
  <c r="K22" i="10"/>
  <c r="K23" i="10"/>
  <c r="J11" i="1"/>
  <c r="J15" i="1"/>
  <c r="G50" i="21"/>
  <c r="G151" i="21"/>
  <c r="G149" i="21"/>
  <c r="G152" i="21" s="1"/>
  <c r="G142" i="21"/>
  <c r="G140" i="21" s="1"/>
  <c r="G139" i="21"/>
  <c r="G138" i="21"/>
  <c r="G137" i="21"/>
  <c r="G135" i="21"/>
  <c r="G134" i="21"/>
  <c r="G131" i="21"/>
  <c r="G130" i="21" s="1"/>
  <c r="G51" i="21"/>
  <c r="G19" i="21"/>
  <c r="G18" i="21" s="1"/>
  <c r="G17" i="21" s="1"/>
  <c r="G16" i="21" s="1"/>
  <c r="G44" i="21" s="1"/>
  <c r="H19" i="21"/>
  <c r="H18" i="21" s="1"/>
  <c r="I53" i="17"/>
  <c r="I52" i="17" s="1"/>
  <c r="I45" i="17"/>
  <c r="I46" i="17"/>
  <c r="I14" i="17"/>
  <c r="I13" i="17" s="1"/>
  <c r="I19" i="17"/>
  <c r="N54" i="17" l="1"/>
  <c r="Q54" i="17" s="1"/>
  <c r="N56" i="17"/>
  <c r="Q56" i="17" s="1"/>
  <c r="N57" i="17"/>
  <c r="M57" i="17"/>
  <c r="J57" i="17"/>
  <c r="J19" i="17"/>
  <c r="J20" i="17"/>
  <c r="N21" i="17"/>
  <c r="Q21" i="17" s="1"/>
  <c r="J53" i="17"/>
  <c r="J52" i="17" s="1"/>
  <c r="F11" i="1" l="1"/>
  <c r="G11" i="1"/>
  <c r="G15" i="1"/>
  <c r="F17" i="1"/>
  <c r="F15" i="1" s="1"/>
  <c r="F26" i="1"/>
  <c r="G26" i="1"/>
  <c r="F43" i="1"/>
  <c r="G43" i="1"/>
  <c r="G19" i="1" l="1"/>
  <c r="G35" i="1" s="1"/>
  <c r="F19" i="1"/>
  <c r="F35" i="1" s="1"/>
  <c r="G27" i="1" l="1"/>
  <c r="F27" i="1"/>
  <c r="H43" i="1" l="1"/>
  <c r="I43" i="1" l="1"/>
</calcChain>
</file>

<file path=xl/sharedStrings.xml><?xml version="1.0" encoding="utf-8"?>
<sst xmlns="http://schemas.openxmlformats.org/spreadsheetml/2006/main" count="642" uniqueCount="211">
  <si>
    <t>PRIHODI UKUPNO</t>
  </si>
  <si>
    <t>RASHODI UKUPNO</t>
  </si>
  <si>
    <t>VIŠAK / MANJAK IZ PRETHODNE(IH) GODINE KOJI ĆE SE RASPOREDITI / POKRITI</t>
  </si>
  <si>
    <t>NETO FINANCIRANJE</t>
  </si>
  <si>
    <t>VIŠAK / MANJAK + NETO FINANCIRANJE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</si>
  <si>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</si>
  <si>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</si>
  <si>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</si>
  <si>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</si>
  <si>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</si>
  <si>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</si>
  <si>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</si>
  <si>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</si>
  <si>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</si>
  <si>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</si>
  <si>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</si>
  <si>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</si>
  <si>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</si>
  <si>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</si>
  <si>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</si>
  <si>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</si>
  <si>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</si>
  <si>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</si>
  <si>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</si>
  <si>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</si>
  <si>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</si>
  <si>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</si>
  <si>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</si>
  <si>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</si>
  <si>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</si>
  <si>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od upravnih i administrativnih pristojbi, pristojbi po posebnim propisima i naknada</t>
  </si>
  <si>
    <t>Financijski rashodi</t>
  </si>
  <si>
    <t>Redovni poslovi ustanova osnovnog obrazovanja</t>
  </si>
  <si>
    <t>OSNOVNO OBRAZOVANJE - ZAKONSKI STANDARD</t>
  </si>
  <si>
    <t>Financiranje - ostali rashodi OŠ</t>
  </si>
  <si>
    <t>JLS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</si>
  <si>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</si>
  <si>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</si>
  <si>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</si>
  <si>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</si>
  <si>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</si>
  <si>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</si>
  <si>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</si>
  <si>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</si>
  <si>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</si>
  <si>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</si>
  <si>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</si>
  <si>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</si>
  <si>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</si>
  <si>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</si>
  <si>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</si>
  <si>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</si>
  <si>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</si>
  <si>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</si>
  <si>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</si>
  <si>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</si>
  <si>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</si>
  <si>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Rashodi za dodatna ulaganja na nefinancijskoj imovini</t>
  </si>
  <si>
    <t>DOPUNSKI NASTAVNI I VANNASTAVNI PROGRAM ŠKOLA I OBRAZ. INSTIT.</t>
  </si>
  <si>
    <t>Izvršenje 2023.*</t>
  </si>
  <si>
    <t>Plan 2024.</t>
  </si>
  <si>
    <t>A1. PRIHODI I RASHODI POSLOVANJA  PREMA EKONOMSKOJ KLASIFIKACIJI</t>
  </si>
  <si>
    <t>B. RAČUN FINANCIRANJA</t>
  </si>
  <si>
    <t>B1. RAČUN FINANCIRANJA PREMA EKONOMSKOJ KLASIFIKACIJI</t>
  </si>
  <si>
    <t>B2. RAČUN FINANCIRANJA PREMA IZVORIMA FINANCIRANJA</t>
  </si>
  <si>
    <t>PROMJENA IZNOS</t>
  </si>
  <si>
    <t>PLAN ZA 2025.</t>
  </si>
  <si>
    <t>PROMJENA (%)</t>
  </si>
  <si>
    <t>I. IZMJENA 2025.</t>
  </si>
  <si>
    <t>RASPOLOŽIVA SREDSTVA IZ PRETHODNIH GODINA</t>
  </si>
  <si>
    <t>9 VLASTITI IZVORI</t>
  </si>
  <si>
    <t>A2.PRIHODI I RASHODI POSLOVANJA PREMA IZVORIMA FINANCIRANJA</t>
  </si>
  <si>
    <t>SVEUKUPNO RASHODI</t>
  </si>
  <si>
    <t>Program J011017</t>
  </si>
  <si>
    <t>Aktivnost J011017A101701</t>
  </si>
  <si>
    <t>Izvor 1.3.</t>
  </si>
  <si>
    <t>DECENTRALIZACIJA</t>
  </si>
  <si>
    <t>Aktivnost J011017K101701</t>
  </si>
  <si>
    <t>Izgradnja, dogradnja i adaptacija - OŠ</t>
  </si>
  <si>
    <t>Aktivnost J011017T101701</t>
  </si>
  <si>
    <t>Oprema, informatička oprema, nabava pomagala - OŠ</t>
  </si>
  <si>
    <t>Program J011020</t>
  </si>
  <si>
    <t>Aktivnost J011020A102001</t>
  </si>
  <si>
    <t>Dopunski nastavni i vannastavni program škola i obrazovnih institucija</t>
  </si>
  <si>
    <t>Izvor 1.1.</t>
  </si>
  <si>
    <t>OPĆI PRIHODI I PRIMICI</t>
  </si>
  <si>
    <t>Naknade građanima i kućanstvima na temelju osiguranja i druge naknade</t>
  </si>
  <si>
    <t>Aktivnost J011020A102002</t>
  </si>
  <si>
    <t>Izvor 3.1.</t>
  </si>
  <si>
    <t>VLASTITI PRIHODI</t>
  </si>
  <si>
    <t>Izvor 4.3.</t>
  </si>
  <si>
    <t>PRIHODI ZA POSEBNE NAMJENE</t>
  </si>
  <si>
    <t>Izvor 5.2.</t>
  </si>
  <si>
    <t>MINISTARSTVO</t>
  </si>
  <si>
    <t>Rashodi za donacije, kazne, naknade šteta i kapitalne pomoći</t>
  </si>
  <si>
    <t>Izvor 5.4.</t>
  </si>
  <si>
    <t>Izvor 5.7.</t>
  </si>
  <si>
    <t>MINISTARSTVO - PRIJENOS EU</t>
  </si>
  <si>
    <t>Izvor 5.8.</t>
  </si>
  <si>
    <t>HZZZ</t>
  </si>
  <si>
    <t>Izvor 6.2.</t>
  </si>
  <si>
    <t>DONACIJE</t>
  </si>
  <si>
    <t>Izvor 7.1.</t>
  </si>
  <si>
    <t>PRIH. OD PRODAJE NEFINANCIJE IMOVINE I NAKN. S NASLOVA OSIG.</t>
  </si>
  <si>
    <t>Aktivnost J011020A102010</t>
  </si>
  <si>
    <t>Županija - prijatelj djece</t>
  </si>
  <si>
    <t>Aktivnost J011020T102001</t>
  </si>
  <si>
    <t>Dopunska sredstva za materijalne rashode i opremu škola</t>
  </si>
  <si>
    <t>Aktivnost J011020T102007</t>
  </si>
  <si>
    <t>Baltazar 8</t>
  </si>
  <si>
    <t>Aktivnost J011020T102009</t>
  </si>
  <si>
    <t>MIMO projekta-Baltazar 8</t>
  </si>
  <si>
    <t>Program J011022</t>
  </si>
  <si>
    <t>NPOO-PREDFINANCIRANJE</t>
  </si>
  <si>
    <t>Aktivnost J011022K102201</t>
  </si>
  <si>
    <t>NPOO-predfinanciranje-PK</t>
  </si>
  <si>
    <t>ZA 2026. GODINU S PROJEKCIJAMA ZA 2027. I 2028. GODINU</t>
  </si>
  <si>
    <t>IZVRŠENJE 2024.</t>
  </si>
  <si>
    <t>TEKUĆI PLAN 2025.</t>
  </si>
  <si>
    <t xml:space="preserve">PLAN 2026. </t>
  </si>
  <si>
    <t>PROJEKCIJA 2027.</t>
  </si>
  <si>
    <t>PROJEKCIJA 2028.</t>
  </si>
  <si>
    <t>1 FINANCIJSKA IMOVINA</t>
  </si>
  <si>
    <t>Pozicija</t>
  </si>
  <si>
    <t>Izvršenje prethodne</t>
  </si>
  <si>
    <t>SVEUKUPNO PRIHODI</t>
  </si>
  <si>
    <t xml:space="preserve"> 6</t>
  </si>
  <si>
    <t xml:space="preserve"> 63</t>
  </si>
  <si>
    <t xml:space="preserve"> 64</t>
  </si>
  <si>
    <t>Prihodi od imovine</t>
  </si>
  <si>
    <t xml:space="preserve"> 65</t>
  </si>
  <si>
    <t xml:space="preserve"> 66</t>
  </si>
  <si>
    <t>Prihodi od prodaje proizvoda i robe te pruženih usluga, prihodi od donacija te povrati po protestira</t>
  </si>
  <si>
    <t xml:space="preserve"> 67</t>
  </si>
  <si>
    <t xml:space="preserve"> 7</t>
  </si>
  <si>
    <t xml:space="preserve"> 72</t>
  </si>
  <si>
    <t xml:space="preserve"> 3</t>
  </si>
  <si>
    <t xml:space="preserve"> 31</t>
  </si>
  <si>
    <t xml:space="preserve"> 32</t>
  </si>
  <si>
    <t xml:space="preserve"> 34</t>
  </si>
  <si>
    <t xml:space="preserve"> 37</t>
  </si>
  <si>
    <t xml:space="preserve"> 38</t>
  </si>
  <si>
    <t xml:space="preserve"> 4</t>
  </si>
  <si>
    <t xml:space="preserve"> 42</t>
  </si>
  <si>
    <t xml:space="preserve"> 45</t>
  </si>
  <si>
    <t>Izvor 1.</t>
  </si>
  <si>
    <t>Izvor 3.</t>
  </si>
  <si>
    <t>Izvor 4.</t>
  </si>
  <si>
    <t>Izvor 5.</t>
  </si>
  <si>
    <t>POMOĆI</t>
  </si>
  <si>
    <t>Izvor 5.0.</t>
  </si>
  <si>
    <t>POMOĆI IZ DRŽAVNOG PRORAČUNA</t>
  </si>
  <si>
    <t>OSTALE POMOĆI</t>
  </si>
  <si>
    <t>EUROPSKI POLJOPRIVREDNI JAMSTVENI FOND (EAGF)</t>
  </si>
  <si>
    <t>Izvor 5.6.</t>
  </si>
  <si>
    <t>HZZO</t>
  </si>
  <si>
    <t>FONDOVI EU</t>
  </si>
  <si>
    <t>OSTALI PROGRAMI EU</t>
  </si>
  <si>
    <t>INSTRUMENTI EU NOVE GENERACIJE</t>
  </si>
  <si>
    <t>Izvor 6.</t>
  </si>
  <si>
    <t>REFUNDACIJE</t>
  </si>
  <si>
    <t>Izvor 6.1.</t>
  </si>
  <si>
    <t>Izvor 7.</t>
  </si>
  <si>
    <t>PRIHODI OD PRODAJE ILI ZAMJENE NEFINANCIJE IMOVINE I NAKNADE S NASLOVA OSIGURANJA</t>
  </si>
  <si>
    <t>PLAN 2026.</t>
  </si>
  <si>
    <t>Izvor 3.1.9</t>
  </si>
  <si>
    <t>Izvor 4.3.9</t>
  </si>
  <si>
    <t>Izvor 5.2.49</t>
  </si>
  <si>
    <t>Izvor 6.1.9</t>
  </si>
  <si>
    <t>Izvor 5.8.1119</t>
  </si>
  <si>
    <t>Izvor 5.6.111</t>
  </si>
  <si>
    <t>Izvor 5.8.119</t>
  </si>
  <si>
    <t>Izvor 5.0.12</t>
  </si>
  <si>
    <t>Izvor 5.0.119</t>
  </si>
  <si>
    <t>Izvor 5.0</t>
  </si>
  <si>
    <t>POMOĆI IZ DRŽAVNOG PRORAČUNA KROZ OPĆE PRIHODE I PRIMITKE PK</t>
  </si>
  <si>
    <t>POMOĆI IZ DRŽAVNOG PRORAČUNA KROZ NACIONALNO SUFIN. EU PROJEKATA</t>
  </si>
  <si>
    <t>Izvor 5.0.3.</t>
  </si>
  <si>
    <t>Izvor 5.2</t>
  </si>
  <si>
    <t>JEDINICE LOKALNE SAMOUPRAVE PK</t>
  </si>
  <si>
    <t>Usluge obrazovanja koje nisu drugdje svrstane</t>
  </si>
  <si>
    <t>Funkcijska 098</t>
  </si>
  <si>
    <t>Dodatne usluge u obrazovanju</t>
  </si>
  <si>
    <t>Funkcijska 096</t>
  </si>
  <si>
    <t>Predškolsko i osnovno obrazovanje</t>
  </si>
  <si>
    <t>Funkcijska 091</t>
  </si>
  <si>
    <t>Obrazovanje</t>
  </si>
  <si>
    <t>Funkcijska 09</t>
  </si>
  <si>
    <t>RASHODI PREMA FUNKCIJSKOJ KLASIFIKACIJI</t>
  </si>
  <si>
    <t xml:space="preserve">IZVRŠENJE 2024. </t>
  </si>
  <si>
    <t xml:space="preserve">TEKUĆI PLAN 2025. </t>
  </si>
  <si>
    <t xml:space="preserve">PROJEKCIJA 2027. </t>
  </si>
  <si>
    <t xml:space="preserve">A.) RAČUN PRIHODA I RASHODA </t>
  </si>
  <si>
    <t>A.) PRIHODI I RASHODI PO IZVORIMA FINANCIRANJA</t>
  </si>
  <si>
    <t>Aktivnost J011020K102001</t>
  </si>
  <si>
    <t>Dopunska sredstva za izgradnju, dogradnju i adaptaciju škola</t>
  </si>
  <si>
    <t>Program J011021</t>
  </si>
  <si>
    <t>NPOO</t>
  </si>
  <si>
    <t>Aktivnost J011021K102106</t>
  </si>
  <si>
    <t>Rekonstrukcija i dogradnja OŠ Antuna Mihanovića Petrovsko</t>
  </si>
  <si>
    <t>2. POSEBNI DIO</t>
  </si>
  <si>
    <t>Izvor 5.0.3</t>
  </si>
  <si>
    <t>Glava 02</t>
  </si>
  <si>
    <t>Razdjel  006</t>
  </si>
  <si>
    <t>UO ZA OBRAZOVANJE, KULTURU, ŠPORT I TEHNIČKU KULTURU</t>
  </si>
  <si>
    <t>Korisnik K023</t>
  </si>
  <si>
    <t>OŠ Petrovsko</t>
  </si>
  <si>
    <t>USTANOVE U OBRAZOVANJU</t>
  </si>
  <si>
    <t xml:space="preserve">FINANCIJSKI PLAN OSNOVNE ŠKOLE ANTUNA MIHANOVIĆA PETROVSKO </t>
  </si>
  <si>
    <t>KLASA: 400-02/25-01/01</t>
  </si>
  <si>
    <t>URBROJ:  2140-76/03-25-02-3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</si>
</sst>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[$-1041A]h:mm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rgb="FFECDFF5"/>
        <bgColor indexed="0"/>
      </patternFill>
    </fill>
    <fill>
      <patternFill patternType="solid">
        <fgColor rgb="FFECDFF5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8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0" fillId="0" borderId="3" xfId="0" applyBorder="1"/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/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2" borderId="1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9" fillId="0" borderId="5" xfId="0" applyFont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right"/>
    </xf>
    <xf numFmtId="0" fontId="15" fillId="0" borderId="0" xfId="0" applyFont="1"/>
    <xf numFmtId="2" fontId="15" fillId="0" borderId="0" xfId="0" applyNumberFormat="1" applyFont="1"/>
    <xf numFmtId="2" fontId="8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" fontId="10" fillId="5" borderId="3" xfId="0" applyNumberFormat="1" applyFont="1" applyFill="1" applyBorder="1" applyAlignment="1">
      <alignment horizontal="right" vertical="center" wrapText="1"/>
    </xf>
    <xf numFmtId="2" fontId="6" fillId="5" borderId="3" xfId="0" applyNumberFormat="1" applyFont="1" applyFill="1" applyBorder="1" applyAlignment="1">
      <alignment horizontal="right" vertical="center"/>
    </xf>
    <xf numFmtId="2" fontId="10" fillId="5" borderId="3" xfId="0" applyNumberFormat="1" applyFont="1" applyFill="1" applyBorder="1" applyAlignment="1">
      <alignment horizontal="right" vertical="center"/>
    </xf>
    <xf numFmtId="2" fontId="9" fillId="2" borderId="3" xfId="0" quotePrefix="1" applyNumberFormat="1" applyFont="1" applyFill="1" applyBorder="1" applyAlignment="1">
      <alignment horizontal="right" vertical="center" wrapText="1"/>
    </xf>
    <xf numFmtId="2" fontId="14" fillId="2" borderId="3" xfId="0" applyNumberFormat="1" applyFont="1" applyFill="1" applyBorder="1" applyAlignment="1">
      <alignment horizontal="right" vertical="center"/>
    </xf>
    <xf numFmtId="2" fontId="9" fillId="2" borderId="3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right" vertical="center"/>
    </xf>
    <xf numFmtId="4" fontId="0" fillId="2" borderId="3" xfId="0" applyNumberFormat="1" applyFill="1" applyBorder="1"/>
    <xf numFmtId="4" fontId="10" fillId="4" borderId="3" xfId="0" quotePrefix="1" applyNumberFormat="1" applyFont="1" applyFill="1" applyBorder="1" applyAlignment="1">
      <alignment horizontal="right"/>
    </xf>
    <xf numFmtId="4" fontId="10" fillId="2" borderId="3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4" fontId="1" fillId="3" borderId="3" xfId="0" applyNumberFormat="1" applyFont="1" applyFill="1" applyBorder="1"/>
    <xf numFmtId="0" fontId="6" fillId="0" borderId="5" xfId="0" quotePrefix="1" applyFont="1" applyBorder="1" applyAlignment="1">
      <alignment horizontal="left" wrapText="1"/>
    </xf>
    <xf numFmtId="0" fontId="6" fillId="0" borderId="5" xfId="0" quotePrefix="1" applyFont="1" applyBorder="1" applyAlignment="1">
      <alignment horizontal="center" wrapText="1"/>
    </xf>
    <xf numFmtId="0" fontId="6" fillId="0" borderId="5" xfId="0" quotePrefix="1" applyFont="1" applyBorder="1" applyAlignment="1">
      <alignment horizontal="left"/>
    </xf>
    <xf numFmtId="0" fontId="21" fillId="7" borderId="3" xfId="0" applyFont="1" applyFill="1" applyBorder="1" applyAlignment="1" applyProtection="1">
      <alignment vertical="top" wrapText="1" readingOrder="1"/>
      <protection locked="0"/>
    </xf>
    <xf numFmtId="164" fontId="21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2" borderId="3" xfId="0" applyFont="1" applyFill="1" applyBorder="1" applyAlignment="1" applyProtection="1">
      <alignment horizontal="center" vertical="center" wrapText="1" readingOrder="1"/>
      <protection locked="0"/>
    </xf>
    <xf numFmtId="0" fontId="21" fillId="10" borderId="3" xfId="0" applyFont="1" applyFill="1" applyBorder="1" applyAlignment="1" applyProtection="1">
      <alignment vertical="top" wrapText="1" readingOrder="1"/>
      <protection locked="0"/>
    </xf>
    <xf numFmtId="0" fontId="21" fillId="8" borderId="3" xfId="0" applyFont="1" applyFill="1" applyBorder="1" applyAlignment="1" applyProtection="1">
      <alignment vertical="top" wrapText="1" readingOrder="1"/>
      <protection locked="0"/>
    </xf>
    <xf numFmtId="164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0" borderId="0" xfId="1"/>
    <xf numFmtId="0" fontId="2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8" fillId="0" borderId="0" xfId="1" applyNumberFormat="1" applyAlignment="1">
      <alignment vertical="center" wrapText="1"/>
    </xf>
    <xf numFmtId="0" fontId="23" fillId="0" borderId="0" xfId="1" applyFont="1" applyAlignment="1" applyProtection="1">
      <alignment horizontal="center" vertical="top" wrapText="1" readingOrder="1"/>
      <protection locked="0"/>
    </xf>
    <xf numFmtId="0" fontId="23" fillId="0" borderId="0" xfId="1" applyFont="1" applyAlignment="1" applyProtection="1">
      <alignment horizontal="right" vertical="top" wrapText="1" readingOrder="1"/>
      <protection locked="0"/>
    </xf>
    <xf numFmtId="0" fontId="23" fillId="11" borderId="3" xfId="1" applyFont="1" applyFill="1" applyBorder="1" applyAlignment="1" applyProtection="1">
      <alignment horizontal="center" vertical="top" wrapText="1" readingOrder="1"/>
      <protection locked="0"/>
    </xf>
    <xf numFmtId="0" fontId="8" fillId="0" borderId="3" xfId="1" applyBorder="1"/>
    <xf numFmtId="0" fontId="25" fillId="7" borderId="3" xfId="1" applyFont="1" applyFill="1" applyBorder="1" applyAlignment="1" applyProtection="1">
      <alignment vertical="top" wrapText="1" readingOrder="1"/>
      <protection locked="0"/>
    </xf>
    <xf numFmtId="0" fontId="8" fillId="0" borderId="0" xfId="1" applyAlignment="1">
      <alignment horizontal="center"/>
    </xf>
    <xf numFmtId="0" fontId="8" fillId="0" borderId="3" xfId="1" applyBorder="1" applyAlignment="1">
      <alignment horizontal="center"/>
    </xf>
    <xf numFmtId="0" fontId="26" fillId="13" borderId="3" xfId="1" applyFont="1" applyFill="1" applyBorder="1" applyAlignment="1" applyProtection="1">
      <alignment horizontal="center" vertical="center" wrapText="1" readingOrder="1"/>
      <protection locked="0"/>
    </xf>
    <xf numFmtId="0" fontId="22" fillId="14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top" wrapText="1" readingOrder="1"/>
      <protection locked="0"/>
    </xf>
    <xf numFmtId="0" fontId="17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4" fillId="0" borderId="0" xfId="1" applyFont="1" applyAlignment="1" applyProtection="1">
      <alignment vertical="top" wrapText="1" readingOrder="1"/>
      <protection locked="0"/>
    </xf>
    <xf numFmtId="0" fontId="7" fillId="0" borderId="0" xfId="1" applyFont="1"/>
    <xf numFmtId="0" fontId="5" fillId="0" borderId="0" xfId="1" applyFont="1" applyAlignment="1" applyProtection="1">
      <alignment vertical="top" wrapText="1" readingOrder="1"/>
      <protection locked="0"/>
    </xf>
    <xf numFmtId="0" fontId="25" fillId="10" borderId="3" xfId="1" applyFont="1" applyFill="1" applyBorder="1" applyAlignment="1" applyProtection="1">
      <alignment horizontal="center" vertical="top" wrapText="1" readingOrder="1"/>
      <protection locked="0"/>
    </xf>
    <xf numFmtId="0" fontId="10" fillId="10" borderId="3" xfId="1" applyFont="1" applyFill="1" applyBorder="1" applyAlignment="1" applyProtection="1">
      <alignment horizontal="center" vertical="center" wrapText="1" readingOrder="1"/>
      <protection locked="0"/>
    </xf>
    <xf numFmtId="0" fontId="10" fillId="5" borderId="3" xfId="1" applyFont="1" applyFill="1" applyBorder="1" applyAlignment="1" applyProtection="1">
      <alignment horizontal="center" vertical="center" wrapText="1"/>
      <protection locked="0"/>
    </xf>
    <xf numFmtId="4" fontId="22" fillId="9" borderId="3" xfId="1" applyNumberFormat="1" applyFont="1" applyFill="1" applyBorder="1"/>
    <xf numFmtId="164" fontId="22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4" fontId="21" fillId="2" borderId="3" xfId="1" applyNumberFormat="1" applyFont="1" applyFill="1" applyBorder="1"/>
    <xf numFmtId="164" fontId="21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165" fontId="3" fillId="0" borderId="0" xfId="1" applyNumberFormat="1" applyFont="1" applyAlignment="1" applyProtection="1">
      <alignment vertical="top" wrapText="1" readingOrder="1"/>
      <protection locked="0"/>
    </xf>
    <xf numFmtId="164" fontId="10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8" fillId="7" borderId="3" xfId="1" applyFill="1" applyBorder="1" applyAlignment="1" applyProtection="1">
      <alignment vertical="top" wrapText="1" readingOrder="1"/>
      <protection locked="0"/>
    </xf>
    <xf numFmtId="164" fontId="8" fillId="7" borderId="3" xfId="1" applyNumberFormat="1" applyFill="1" applyBorder="1" applyAlignment="1" applyProtection="1">
      <alignment horizontal="right" vertical="top" wrapText="1" readingOrder="1"/>
      <protection locked="0"/>
    </xf>
    <xf numFmtId="0" fontId="10" fillId="17" borderId="3" xfId="0" applyFont="1" applyFill="1" applyBorder="1" applyAlignment="1">
      <alignment horizontal="left" vertical="center"/>
    </xf>
    <xf numFmtId="0" fontId="10" fillId="17" borderId="3" xfId="0" applyFont="1" applyFill="1" applyBorder="1" applyAlignment="1">
      <alignment vertical="center" wrapText="1"/>
    </xf>
    <xf numFmtId="2" fontId="10" fillId="17" borderId="3" xfId="0" applyNumberFormat="1" applyFont="1" applyFill="1" applyBorder="1" applyAlignment="1">
      <alignment horizontal="right" vertical="center" wrapText="1"/>
    </xf>
    <xf numFmtId="2" fontId="6" fillId="17" borderId="3" xfId="0" applyNumberFormat="1" applyFont="1" applyFill="1" applyBorder="1" applyAlignment="1">
      <alignment horizontal="right" vertical="center"/>
    </xf>
    <xf numFmtId="2" fontId="10" fillId="17" borderId="3" xfId="0" applyNumberFormat="1" applyFont="1" applyFill="1" applyBorder="1" applyAlignment="1">
      <alignment horizontal="right" vertical="center"/>
    </xf>
    <xf numFmtId="0" fontId="10" fillId="17" borderId="3" xfId="0" applyFont="1" applyFill="1" applyBorder="1" applyAlignment="1">
      <alignment horizontal="left" vertical="center" wrapText="1"/>
    </xf>
    <xf numFmtId="4" fontId="10" fillId="5" borderId="3" xfId="1" applyNumberFormat="1" applyFont="1" applyFill="1" applyBorder="1"/>
    <xf numFmtId="4" fontId="8" fillId="2" borderId="3" xfId="1" applyNumberFormat="1" applyFill="1" applyBorder="1"/>
    <xf numFmtId="4" fontId="10" fillId="9" borderId="3" xfId="1" applyNumberFormat="1" applyFont="1" applyFill="1" applyBorder="1"/>
    <xf numFmtId="164" fontId="10" fillId="10" borderId="3" xfId="1" applyNumberFormat="1" applyFont="1" applyFill="1" applyBorder="1" applyAlignment="1" applyProtection="1">
      <alignment horizontal="right" vertical="top" wrapText="1" readingOrder="1"/>
      <protection locked="0"/>
    </xf>
    <xf numFmtId="164" fontId="8" fillId="7" borderId="3" xfId="1" applyNumberFormat="1" applyFill="1" applyBorder="1" applyAlignment="1" applyProtection="1">
      <alignment vertical="top" wrapText="1" readingOrder="1"/>
      <protection locked="0"/>
    </xf>
    <xf numFmtId="164" fontId="8" fillId="7" borderId="1" xfId="1" applyNumberFormat="1" applyFill="1" applyBorder="1" applyAlignment="1" applyProtection="1">
      <alignment horizontal="right" vertical="top" wrapText="1" readingOrder="1"/>
      <protection locked="0"/>
    </xf>
    <xf numFmtId="164" fontId="8" fillId="7" borderId="4" xfId="1" applyNumberFormat="1" applyFill="1" applyBorder="1" applyAlignment="1" applyProtection="1">
      <alignment horizontal="right" vertical="top" wrapText="1" readingOrder="1"/>
      <protection locked="0"/>
    </xf>
    <xf numFmtId="164" fontId="8" fillId="7" borderId="2" xfId="1" applyNumberFormat="1" applyFill="1" applyBorder="1" applyAlignment="1" applyProtection="1">
      <alignment horizontal="right" vertical="top" wrapText="1" readingOrder="1"/>
      <protection locked="0"/>
    </xf>
    <xf numFmtId="4" fontId="8" fillId="0" borderId="0" xfId="1" applyNumberFormat="1"/>
    <xf numFmtId="4" fontId="24" fillId="0" borderId="0" xfId="1" applyNumberFormat="1" applyFont="1" applyAlignment="1" applyProtection="1">
      <alignment vertical="top" wrapText="1" readingOrder="1"/>
      <protection locked="0"/>
    </xf>
    <xf numFmtId="4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3" xfId="1" applyFill="1" applyBorder="1" applyAlignment="1" applyProtection="1">
      <alignment vertical="center" wrapText="1" readingOrder="1"/>
      <protection locked="0"/>
    </xf>
    <xf numFmtId="4" fontId="10" fillId="9" borderId="3" xfId="1" applyNumberFormat="1" applyFont="1" applyFill="1" applyBorder="1" applyAlignment="1">
      <alignment vertical="center"/>
    </xf>
    <xf numFmtId="164" fontId="10" fillId="8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0" xfId="1" applyAlignment="1">
      <alignment vertical="center"/>
    </xf>
    <xf numFmtId="0" fontId="8" fillId="15" borderId="3" xfId="1" applyFill="1" applyBorder="1" applyAlignment="1" applyProtection="1">
      <alignment vertical="center" wrapText="1" readingOrder="1"/>
      <protection locked="0"/>
    </xf>
    <xf numFmtId="4" fontId="8" fillId="6" borderId="3" xfId="1" applyNumberFormat="1" applyFill="1" applyBorder="1" applyAlignment="1">
      <alignment vertical="center"/>
    </xf>
    <xf numFmtId="164" fontId="8" fillId="15" borderId="3" xfId="1" applyNumberFormat="1" applyFill="1" applyBorder="1" applyAlignment="1" applyProtection="1">
      <alignment horizontal="right" vertical="center" wrapText="1" readingOrder="1"/>
      <protection locked="0"/>
    </xf>
    <xf numFmtId="0" fontId="8" fillId="16" borderId="3" xfId="1" applyFill="1" applyBorder="1" applyAlignment="1" applyProtection="1">
      <alignment vertical="center" wrapText="1" readingOrder="1"/>
      <protection locked="0"/>
    </xf>
    <xf numFmtId="4" fontId="8" fillId="17" borderId="3" xfId="1" applyNumberFormat="1" applyFill="1" applyBorder="1" applyAlignment="1">
      <alignment vertical="center"/>
    </xf>
    <xf numFmtId="164" fontId="8" fillId="16" borderId="3" xfId="1" applyNumberFormat="1" applyFill="1" applyBorder="1" applyAlignment="1" applyProtection="1">
      <alignment horizontal="right" vertical="center" wrapText="1" readingOrder="1"/>
      <protection locked="0"/>
    </xf>
    <xf numFmtId="4" fontId="8" fillId="2" borderId="3" xfId="1" applyNumberFormat="1" applyFill="1" applyBorder="1" applyAlignment="1">
      <alignment vertical="center"/>
    </xf>
    <xf numFmtId="164" fontId="8" fillId="7" borderId="3" xfId="1" applyNumberFormat="1" applyFill="1" applyBorder="1" applyAlignment="1" applyProtection="1">
      <alignment horizontal="right" vertical="center" wrapText="1" readingOrder="1"/>
      <protection locked="0"/>
    </xf>
    <xf numFmtId="4" fontId="10" fillId="19" borderId="3" xfId="1" applyNumberFormat="1" applyFont="1" applyFill="1" applyBorder="1" applyAlignment="1">
      <alignment vertical="center"/>
    </xf>
    <xf numFmtId="164" fontId="10" fillId="18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18" borderId="3" xfId="1" applyFill="1" applyBorder="1" applyAlignment="1" applyProtection="1">
      <alignment vertical="center" wrapText="1" readingOrder="1"/>
      <protection locked="0"/>
    </xf>
    <xf numFmtId="0" fontId="8" fillId="8" borderId="3" xfId="1" applyFill="1" applyBorder="1" applyAlignment="1" applyProtection="1">
      <alignment vertical="center" wrapText="1" readingOrder="1"/>
      <protection locked="0"/>
    </xf>
    <xf numFmtId="0" fontId="8" fillId="20" borderId="3" xfId="1" applyFill="1" applyBorder="1" applyAlignment="1" applyProtection="1">
      <alignment vertical="center" wrapText="1" readingOrder="1"/>
      <protection locked="0"/>
    </xf>
    <xf numFmtId="4" fontId="10" fillId="21" borderId="3" xfId="1" applyNumberFormat="1" applyFont="1" applyFill="1" applyBorder="1" applyAlignment="1">
      <alignment vertical="center"/>
    </xf>
    <xf numFmtId="164" fontId="10" fillId="20" borderId="3" xfId="1" applyNumberFormat="1" applyFont="1" applyFill="1" applyBorder="1" applyAlignment="1" applyProtection="1">
      <alignment horizontal="right" vertical="center" wrapText="1" readingOrder="1"/>
      <protection locked="0"/>
    </xf>
    <xf numFmtId="4" fontId="10" fillId="2" borderId="3" xfId="1" applyNumberFormat="1" applyFont="1" applyFill="1" applyBorder="1" applyAlignment="1">
      <alignment vertical="center"/>
    </xf>
    <xf numFmtId="164" fontId="10" fillId="7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7" borderId="3" xfId="1" applyFont="1" applyFill="1" applyBorder="1" applyAlignment="1" applyProtection="1">
      <alignment vertical="center" wrapText="1" readingOrder="1"/>
      <protection locked="0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12" borderId="3" xfId="0" applyFont="1" applyFill="1" applyBorder="1" applyAlignment="1" applyProtection="1">
      <alignment horizontal="center" vertical="center" wrapText="1" readingOrder="1"/>
      <protection locked="0"/>
    </xf>
    <xf numFmtId="0" fontId="19" fillId="4" borderId="3" xfId="0" applyFont="1" applyFill="1" applyBorder="1" applyAlignment="1" applyProtection="1">
      <alignment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 wrapText="1" readingOrder="1"/>
      <protection locked="0"/>
    </xf>
    <xf numFmtId="0" fontId="10" fillId="12" borderId="4" xfId="0" applyFont="1" applyFill="1" applyBorder="1" applyAlignment="1" applyProtection="1">
      <alignment horizontal="center" vertical="center" wrapText="1" readingOrder="1"/>
      <protection locked="0"/>
    </xf>
    <xf numFmtId="0" fontId="10" fillId="12" borderId="2" xfId="0" applyFont="1" applyFill="1" applyBorder="1" applyAlignment="1" applyProtection="1">
      <alignment horizontal="center" vertical="center" wrapText="1" readingOrder="1"/>
      <protection locked="0"/>
    </xf>
    <xf numFmtId="2" fontId="8" fillId="0" borderId="0" xfId="0" applyNumberFormat="1" applyFont="1" applyAlignment="1">
      <alignment horizontal="center" vertical="center" wrapText="1"/>
    </xf>
    <xf numFmtId="0" fontId="22" fillId="10" borderId="3" xfId="0" applyFont="1" applyFill="1" applyBorder="1" applyAlignment="1" applyProtection="1">
      <alignment vertical="top" wrapText="1" readingOrder="1"/>
      <protection locked="0"/>
    </xf>
    <xf numFmtId="0" fontId="19" fillId="5" borderId="3" xfId="0" applyFont="1" applyFill="1" applyBorder="1"/>
    <xf numFmtId="164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1" fillId="7" borderId="3" xfId="0" applyFont="1" applyFill="1" applyBorder="1" applyAlignment="1" applyProtection="1">
      <alignment vertical="top" wrapText="1" readingOrder="1"/>
      <protection locked="0"/>
    </xf>
    <xf numFmtId="0" fontId="15" fillId="2" borderId="3" xfId="0" applyFont="1" applyFill="1" applyBorder="1"/>
    <xf numFmtId="164" fontId="21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8" borderId="3" xfId="0" applyFont="1" applyFill="1" applyBorder="1" applyAlignment="1" applyProtection="1">
      <alignment vertical="top" wrapText="1" readingOrder="1"/>
      <protection locked="0"/>
    </xf>
    <xf numFmtId="0" fontId="19" fillId="9" borderId="3" xfId="0" applyFont="1" applyFill="1" applyBorder="1"/>
    <xf numFmtId="164" fontId="22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1" fillId="7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1" fillId="7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1" fillId="7" borderId="4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4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3" fillId="0" borderId="0" xfId="1" applyFont="1" applyAlignment="1" applyProtection="1">
      <alignment horizontal="right" vertical="top" wrapText="1" readingOrder="1"/>
      <protection locked="0"/>
    </xf>
    <xf numFmtId="0" fontId="8" fillId="0" borderId="0" xfId="1"/>
    <xf numFmtId="0" fontId="10" fillId="0" borderId="0" xfId="1" applyFont="1" applyAlignment="1">
      <alignment horizontal="center"/>
    </xf>
    <xf numFmtId="0" fontId="8" fillId="7" borderId="3" xfId="1" applyFill="1" applyBorder="1" applyAlignment="1" applyProtection="1">
      <alignment vertical="top" wrapText="1" readingOrder="1"/>
      <protection locked="0"/>
    </xf>
    <xf numFmtId="0" fontId="8" fillId="2" borderId="3" xfId="1" applyFill="1" applyBorder="1"/>
    <xf numFmtId="164" fontId="8" fillId="7" borderId="3" xfId="1" applyNumberFormat="1" applyFill="1" applyBorder="1" applyAlignment="1" applyProtection="1">
      <alignment horizontal="right" vertical="top" wrapText="1" readingOrder="1"/>
      <protection locked="0"/>
    </xf>
    <xf numFmtId="0" fontId="26" fillId="13" borderId="3" xfId="1" applyFont="1" applyFill="1" applyBorder="1" applyAlignment="1" applyProtection="1">
      <alignment horizontal="center" vertical="center" wrapText="1" readingOrder="1"/>
      <protection locked="0"/>
    </xf>
    <xf numFmtId="0" fontId="22" fillId="14" borderId="3" xfId="1" applyFont="1" applyFill="1" applyBorder="1" applyAlignment="1" applyProtection="1">
      <alignment horizontal="center" vertical="center" wrapText="1"/>
      <protection locked="0"/>
    </xf>
    <xf numFmtId="0" fontId="10" fillId="10" borderId="3" xfId="1" applyFont="1" applyFill="1" applyBorder="1" applyAlignment="1" applyProtection="1">
      <alignment vertical="top" wrapText="1" readingOrder="1"/>
      <protection locked="0"/>
    </xf>
    <xf numFmtId="0" fontId="10" fillId="5" borderId="3" xfId="1" applyFont="1" applyFill="1" applyBorder="1"/>
    <xf numFmtId="164" fontId="10" fillId="10" borderId="3" xfId="1" applyNumberFormat="1" applyFont="1" applyFill="1" applyBorder="1" applyAlignment="1" applyProtection="1">
      <alignment horizontal="right" vertical="top" wrapText="1" readingOrder="1"/>
      <protection locked="0"/>
    </xf>
    <xf numFmtId="164" fontId="8" fillId="7" borderId="3" xfId="1" applyNumberFormat="1" applyFill="1" applyBorder="1" applyAlignment="1" applyProtection="1">
      <alignment vertical="top" wrapText="1" readingOrder="1"/>
      <protection locked="0"/>
    </xf>
    <xf numFmtId="164" fontId="8" fillId="7" borderId="1" xfId="1" applyNumberFormat="1" applyFill="1" applyBorder="1" applyAlignment="1" applyProtection="1">
      <alignment vertical="top" wrapText="1" readingOrder="1"/>
      <protection locked="0"/>
    </xf>
    <xf numFmtId="164" fontId="8" fillId="7" borderId="4" xfId="1" applyNumberFormat="1" applyFill="1" applyBorder="1" applyAlignment="1" applyProtection="1">
      <alignment vertical="top" wrapText="1" readingOrder="1"/>
      <protection locked="0"/>
    </xf>
    <xf numFmtId="164" fontId="8" fillId="7" borderId="2" xfId="1" applyNumberFormat="1" applyFill="1" applyBorder="1" applyAlignment="1" applyProtection="1">
      <alignment vertical="top" wrapText="1" readingOrder="1"/>
      <protection locked="0"/>
    </xf>
    <xf numFmtId="0" fontId="8" fillId="7" borderId="1" xfId="1" applyFill="1" applyBorder="1" applyAlignment="1" applyProtection="1">
      <alignment horizontal="left" vertical="top" wrapText="1" readingOrder="1"/>
      <protection locked="0"/>
    </xf>
    <xf numFmtId="0" fontId="8" fillId="7" borderId="2" xfId="1" applyFill="1" applyBorder="1" applyAlignment="1" applyProtection="1">
      <alignment horizontal="left" vertical="top" wrapText="1" readingOrder="1"/>
      <protection locked="0"/>
    </xf>
    <xf numFmtId="0" fontId="8" fillId="7" borderId="4" xfId="1" applyFill="1" applyBorder="1" applyAlignment="1" applyProtection="1">
      <alignment horizontal="left" vertical="top" wrapText="1" readingOrder="1"/>
      <protection locked="0"/>
    </xf>
    <xf numFmtId="0" fontId="10" fillId="8" borderId="3" xfId="1" applyFont="1" applyFill="1" applyBorder="1" applyAlignment="1" applyProtection="1">
      <alignment vertical="top" wrapText="1" readingOrder="1"/>
      <protection locked="0"/>
    </xf>
    <xf numFmtId="0" fontId="10" fillId="9" borderId="3" xfId="1" applyFont="1" applyFill="1" applyBorder="1"/>
    <xf numFmtId="164" fontId="10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8" fillId="7" borderId="1" xfId="1" applyFill="1" applyBorder="1" applyAlignment="1" applyProtection="1">
      <alignment vertical="top" wrapText="1" readingOrder="1"/>
      <protection locked="0"/>
    </xf>
    <xf numFmtId="0" fontId="8" fillId="7" borderId="2" xfId="1" applyFill="1" applyBorder="1" applyAlignment="1" applyProtection="1">
      <alignment vertical="top" wrapText="1" readingOrder="1"/>
      <protection locked="0"/>
    </xf>
    <xf numFmtId="0" fontId="8" fillId="7" borderId="4" xfId="1" applyFill="1" applyBorder="1" applyAlignment="1" applyProtection="1">
      <alignment vertical="top" wrapText="1" readingOrder="1"/>
      <protection locked="0"/>
    </xf>
    <xf numFmtId="164" fontId="8" fillId="7" borderId="1" xfId="1" applyNumberFormat="1" applyFill="1" applyBorder="1" applyAlignment="1" applyProtection="1">
      <alignment horizontal="right" vertical="top" wrapText="1" readingOrder="1"/>
      <protection locked="0"/>
    </xf>
    <xf numFmtId="164" fontId="8" fillId="7" borderId="4" xfId="1" applyNumberFormat="1" applyFill="1" applyBorder="1" applyAlignment="1" applyProtection="1">
      <alignment horizontal="right" vertical="top" wrapText="1" readingOrder="1"/>
      <protection locked="0"/>
    </xf>
    <xf numFmtId="164" fontId="8" fillId="7" borderId="2" xfId="1" applyNumberFormat="1" applyFill="1" applyBorder="1" applyAlignment="1" applyProtection="1">
      <alignment horizontal="right" vertical="top" wrapText="1" readingOrder="1"/>
      <protection locked="0"/>
    </xf>
    <xf numFmtId="0" fontId="25" fillId="7" borderId="3" xfId="1" applyFont="1" applyFill="1" applyBorder="1" applyAlignment="1" applyProtection="1">
      <alignment vertical="top" wrapText="1" readingOrder="1"/>
      <protection locked="0"/>
    </xf>
    <xf numFmtId="164" fontId="21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21" fillId="2" borderId="3" xfId="1" applyFont="1" applyFill="1" applyBorder="1"/>
    <xf numFmtId="0" fontId="10" fillId="10" borderId="3" xfId="1" applyFont="1" applyFill="1" applyBorder="1" applyAlignment="1" applyProtection="1">
      <alignment horizontal="center" vertical="center" wrapText="1" readingOrder="1"/>
      <protection locked="0"/>
    </xf>
    <xf numFmtId="0" fontId="10" fillId="5" borderId="3" xfId="1" applyFont="1" applyFill="1" applyBorder="1" applyAlignment="1" applyProtection="1">
      <alignment vertical="center" wrapText="1"/>
      <protection locked="0"/>
    </xf>
    <xf numFmtId="0" fontId="10" fillId="5" borderId="3" xfId="1" applyFont="1" applyFill="1" applyBorder="1" applyAlignment="1" applyProtection="1">
      <alignment horizontal="center" vertical="center" wrapText="1"/>
      <protection locked="0"/>
    </xf>
    <xf numFmtId="0" fontId="27" fillId="8" borderId="3" xfId="1" applyFont="1" applyFill="1" applyBorder="1" applyAlignment="1" applyProtection="1">
      <alignment vertical="top" wrapText="1" readingOrder="1"/>
      <protection locked="0"/>
    </xf>
    <xf numFmtId="164" fontId="22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22" fillId="9" borderId="3" xfId="1" applyFont="1" applyFill="1" applyBorder="1"/>
    <xf numFmtId="0" fontId="3" fillId="0" borderId="0" xfId="1" applyFont="1" applyAlignment="1" applyProtection="1">
      <alignment vertical="top" wrapText="1" readingOrder="1"/>
      <protection locked="0"/>
    </xf>
    <xf numFmtId="0" fontId="10" fillId="7" borderId="1" xfId="1" applyFont="1" applyFill="1" applyBorder="1" applyAlignment="1" applyProtection="1">
      <alignment horizontal="left" vertical="center" wrapText="1" readingOrder="1"/>
      <protection locked="0"/>
    </xf>
    <xf numFmtId="0" fontId="10" fillId="7" borderId="2" xfId="1" applyFont="1" applyFill="1" applyBorder="1" applyAlignment="1" applyProtection="1">
      <alignment horizontal="left" vertical="center" wrapText="1" readingOrder="1"/>
      <protection locked="0"/>
    </xf>
    <xf numFmtId="0" fontId="10" fillId="7" borderId="4" xfId="1" applyFont="1" applyFill="1" applyBorder="1" applyAlignment="1" applyProtection="1">
      <alignment horizontal="left" vertical="center" wrapText="1" readingOrder="1"/>
      <protection locked="0"/>
    </xf>
    <xf numFmtId="164" fontId="10" fillId="7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2" borderId="3" xfId="1" applyFont="1" applyFill="1" applyBorder="1" applyAlignment="1">
      <alignment vertical="center"/>
    </xf>
    <xf numFmtId="0" fontId="10" fillId="8" borderId="1" xfId="1" applyFont="1" applyFill="1" applyBorder="1" applyAlignment="1" applyProtection="1">
      <alignment horizontal="left" vertical="center" wrapText="1" readingOrder="1"/>
      <protection locked="0"/>
    </xf>
    <xf numFmtId="0" fontId="10" fillId="8" borderId="2" xfId="1" applyFont="1" applyFill="1" applyBorder="1" applyAlignment="1" applyProtection="1">
      <alignment horizontal="left" vertical="center" wrapText="1" readingOrder="1"/>
      <protection locked="0"/>
    </xf>
    <xf numFmtId="0" fontId="10" fillId="8" borderId="4" xfId="1" applyFont="1" applyFill="1" applyBorder="1" applyAlignment="1" applyProtection="1">
      <alignment horizontal="left" vertical="center" wrapText="1" readingOrder="1"/>
      <protection locked="0"/>
    </xf>
    <xf numFmtId="0" fontId="10" fillId="18" borderId="1" xfId="1" applyFont="1" applyFill="1" applyBorder="1" applyAlignment="1" applyProtection="1">
      <alignment horizontal="center" vertical="center" wrapText="1" readingOrder="1"/>
      <protection locked="0"/>
    </xf>
    <xf numFmtId="0" fontId="10" fillId="18" borderId="2" xfId="1" applyFont="1" applyFill="1" applyBorder="1" applyAlignment="1" applyProtection="1">
      <alignment horizontal="center" vertical="center" wrapText="1" readingOrder="1"/>
      <protection locked="0"/>
    </xf>
    <xf numFmtId="0" fontId="10" fillId="18" borderId="4" xfId="1" applyFont="1" applyFill="1" applyBorder="1" applyAlignment="1" applyProtection="1">
      <alignment horizontal="center" vertical="center" wrapText="1" readingOrder="1"/>
      <protection locked="0"/>
    </xf>
    <xf numFmtId="164" fontId="10" fillId="8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9" borderId="3" xfId="1" applyFont="1" applyFill="1" applyBorder="1" applyAlignment="1">
      <alignment vertical="center"/>
    </xf>
    <xf numFmtId="164" fontId="10" fillId="18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19" borderId="3" xfId="1" applyFont="1" applyFill="1" applyBorder="1" applyAlignment="1">
      <alignment vertical="center"/>
    </xf>
    <xf numFmtId="0" fontId="10" fillId="20" borderId="3" xfId="1" applyFont="1" applyFill="1" applyBorder="1" applyAlignment="1" applyProtection="1">
      <alignment vertical="center" wrapText="1" readingOrder="1"/>
      <protection locked="0"/>
    </xf>
    <xf numFmtId="0" fontId="10" fillId="21" borderId="3" xfId="1" applyFont="1" applyFill="1" applyBorder="1" applyAlignment="1">
      <alignment vertical="center"/>
    </xf>
    <xf numFmtId="164" fontId="10" fillId="20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16" borderId="3" xfId="1" applyFill="1" applyBorder="1" applyAlignment="1" applyProtection="1">
      <alignment vertical="center" wrapText="1" readingOrder="1"/>
      <protection locked="0"/>
    </xf>
    <xf numFmtId="0" fontId="8" fillId="17" borderId="3" xfId="1" applyFill="1" applyBorder="1" applyAlignment="1">
      <alignment vertical="center"/>
    </xf>
    <xf numFmtId="164" fontId="8" fillId="16" borderId="3" xfId="1" applyNumberFormat="1" applyFill="1" applyBorder="1" applyAlignment="1" applyProtection="1">
      <alignment horizontal="right" vertical="center" wrapText="1" readingOrder="1"/>
      <protection locked="0"/>
    </xf>
    <xf numFmtId="0" fontId="10" fillId="7" borderId="3" xfId="1" applyFont="1" applyFill="1" applyBorder="1" applyAlignment="1" applyProtection="1">
      <alignment vertical="center" wrapText="1" readingOrder="1"/>
      <protection locked="0"/>
    </xf>
    <xf numFmtId="0" fontId="8" fillId="15" borderId="3" xfId="1" applyFill="1" applyBorder="1" applyAlignment="1" applyProtection="1">
      <alignment vertical="center" wrapText="1" readingOrder="1"/>
      <protection locked="0"/>
    </xf>
    <xf numFmtId="0" fontId="8" fillId="6" borderId="3" xfId="1" applyFill="1" applyBorder="1" applyAlignment="1">
      <alignment vertical="center"/>
    </xf>
    <xf numFmtId="164" fontId="8" fillId="15" borderId="3" xfId="1" applyNumberFormat="1" applyFill="1" applyBorder="1" applyAlignment="1" applyProtection="1">
      <alignment horizontal="right" vertical="center" wrapText="1" readingOrder="1"/>
      <protection locked="0"/>
    </xf>
    <xf numFmtId="0" fontId="8" fillId="7" borderId="3" xfId="1" applyFill="1" applyBorder="1" applyAlignment="1" applyProtection="1">
      <alignment vertical="center" wrapText="1" readingOrder="1"/>
      <protection locked="0"/>
    </xf>
    <xf numFmtId="0" fontId="8" fillId="2" borderId="3" xfId="1" applyFill="1" applyBorder="1" applyAlignment="1">
      <alignment vertical="center"/>
    </xf>
    <xf numFmtId="164" fontId="8" fillId="7" borderId="3" xfId="1" applyNumberFormat="1" applyFill="1" applyBorder="1" applyAlignment="1" applyProtection="1">
      <alignment horizontal="right" vertical="center" wrapText="1" readingOrder="1"/>
      <protection locked="0"/>
    </xf>
  </cellXfs>
  <cellStyles count="2">
    <cellStyle name="Normalno" xfId="0" builtinId="0"/>
    <cellStyle name="Normalno 2" xfId="1" xr:uid="{373E989E-FE48-4B14-88FA-6B62C6588225}"/>
  </cellStyles>
  <dxfs count="0"/>
  <tableStyles count="0" defaultTableStyle="TableStyleMedium2" defaultPivotStyle="PivotStyleLight16"/>
  <colors>
    <mruColors>
      <color rgb="FFECDFF5"/>
      <color rgb="FFE1CCF0"/>
      <color rgb="FFD5B8EA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workbookViewId="0">
      <selection activeCell="K3" sqref="K3"/>
    </sheetView>
  </sheetViews>
  <sheetFormatPr defaultRowHeight="15" x14ac:dyDescent="0.25"/>
  <cols>
    <col min="5" max="5" width="17.28515625" customWidth="1"/>
    <col min="6" max="6" width="17.28515625" hidden="1" customWidth="1"/>
    <col min="7" max="7" width="19" style="19" hidden="1" customWidth="1"/>
    <col min="8" max="8" width="21.42578125" style="19" customWidth="1"/>
    <col min="9" max="9" width="20.28515625" style="50" customWidth="1"/>
    <col min="10" max="11" width="16.7109375" customWidth="1"/>
    <col min="12" max="12" width="17.28515625" customWidth="1"/>
    <col min="13" max="13" width="13.28515625" customWidth="1"/>
  </cols>
  <sheetData>
    <row r="1" spans="1:12" ht="18" customHeight="1" x14ac:dyDescent="0.25">
      <c r="A1" s="185" t="s">
        <v>208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18" customHeight="1" x14ac:dyDescent="0.25">
      <c r="A2" s="186" t="s">
        <v>116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ht="18" x14ac:dyDescent="0.25">
      <c r="A3" s="9"/>
      <c r="B3" s="9"/>
      <c r="C3" s="9"/>
      <c r="D3" s="9"/>
      <c r="E3" s="9"/>
      <c r="F3" s="9"/>
      <c r="G3" s="9"/>
      <c r="H3" s="9"/>
      <c r="I3" s="43"/>
    </row>
    <row r="4" spans="1:12" ht="15.75" customHeight="1" x14ac:dyDescent="0.25">
      <c r="A4" s="175" t="s">
        <v>16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8" customHeight="1" x14ac:dyDescent="0.25">
      <c r="A5" s="188" t="s">
        <v>209</v>
      </c>
      <c r="B5" s="188"/>
      <c r="C5" s="188"/>
      <c r="D5" s="188"/>
      <c r="E5" s="188"/>
      <c r="F5" s="9"/>
      <c r="G5" s="9"/>
      <c r="H5" s="9"/>
      <c r="I5" s="46"/>
    </row>
    <row r="6" spans="1:12" ht="16.5" customHeight="1" x14ac:dyDescent="0.25">
      <c r="A6" s="188" t="s">
        <v>210</v>
      </c>
      <c r="B6" s="188"/>
      <c r="C6" s="188"/>
      <c r="D6" s="188"/>
      <c r="E6" s="188"/>
      <c r="F6" s="9"/>
      <c r="G6" s="9"/>
      <c r="I6" s="46"/>
    </row>
    <row r="7" spans="1:12" ht="15.75" customHeight="1" x14ac:dyDescent="0.25">
      <c r="A7" s="175" t="s">
        <v>23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</row>
    <row r="8" spans="1:12" ht="18" x14ac:dyDescent="0.25">
      <c r="A8" s="1"/>
      <c r="B8" s="2"/>
      <c r="C8" s="2"/>
      <c r="D8" s="2"/>
      <c r="E8" s="9"/>
      <c r="F8" s="25"/>
      <c r="G8" s="25"/>
      <c r="H8" s="25"/>
      <c r="I8" s="47"/>
    </row>
    <row r="9" spans="1:12" ht="35.25" customHeight="1" x14ac:dyDescent="0.25">
      <c r="A9" s="78"/>
      <c r="B9" s="78"/>
      <c r="C9" s="78"/>
      <c r="D9" s="79"/>
      <c r="E9" s="80"/>
      <c r="F9" s="69" t="s">
        <v>59</v>
      </c>
      <c r="G9" s="6" t="s">
        <v>60</v>
      </c>
      <c r="H9" s="6" t="s">
        <v>117</v>
      </c>
      <c r="I9" s="45" t="s">
        <v>118</v>
      </c>
      <c r="J9" s="6" t="s">
        <v>119</v>
      </c>
      <c r="K9" s="6" t="s">
        <v>120</v>
      </c>
      <c r="L9" s="6" t="s">
        <v>121</v>
      </c>
    </row>
    <row r="10" spans="1:12" ht="15.75" customHeight="1" x14ac:dyDescent="0.25">
      <c r="A10" s="180">
        <v>0</v>
      </c>
      <c r="B10" s="181"/>
      <c r="C10" s="181"/>
      <c r="D10" s="181"/>
      <c r="E10" s="182"/>
      <c r="F10" s="6"/>
      <c r="G10" s="6"/>
      <c r="H10" s="6">
        <v>1</v>
      </c>
      <c r="I10" s="45">
        <v>2</v>
      </c>
      <c r="J10" s="6">
        <v>3</v>
      </c>
      <c r="K10" s="6">
        <v>4</v>
      </c>
      <c r="L10" s="6">
        <v>5</v>
      </c>
    </row>
    <row r="11" spans="1:12" x14ac:dyDescent="0.25">
      <c r="A11" s="172" t="s">
        <v>0</v>
      </c>
      <c r="B11" s="161"/>
      <c r="C11" s="161"/>
      <c r="D11" s="161"/>
      <c r="E11" s="179"/>
      <c r="F11" s="37">
        <f>F12+F13</f>
        <v>848917.07</v>
      </c>
      <c r="G11" s="37">
        <f t="shared" ref="G11" si="0">G12+G13</f>
        <v>1031252.02</v>
      </c>
      <c r="H11" s="77">
        <v>1049131.31</v>
      </c>
      <c r="I11" s="48">
        <v>1272994.05</v>
      </c>
      <c r="J11" s="77">
        <f>J12+J14</f>
        <v>1619675.32</v>
      </c>
      <c r="K11" s="77">
        <v>1208665.78</v>
      </c>
      <c r="L11" s="77">
        <v>1146580.42</v>
      </c>
    </row>
    <row r="12" spans="1:12" x14ac:dyDescent="0.25">
      <c r="A12" s="187" t="s">
        <v>45</v>
      </c>
      <c r="B12" s="184"/>
      <c r="C12" s="184"/>
      <c r="D12" s="184"/>
      <c r="E12" s="178"/>
      <c r="F12" s="38">
        <v>848917.07</v>
      </c>
      <c r="G12" s="38">
        <v>1031252.02</v>
      </c>
      <c r="H12" s="20">
        <v>1049131.31</v>
      </c>
      <c r="I12" s="73">
        <v>1263826.94</v>
      </c>
      <c r="J12" s="65">
        <v>1616070.32</v>
      </c>
      <c r="K12" s="65">
        <v>1208665.78</v>
      </c>
      <c r="L12" s="20">
        <v>1146580.42</v>
      </c>
    </row>
    <row r="13" spans="1:12" x14ac:dyDescent="0.25">
      <c r="A13" s="177" t="s">
        <v>46</v>
      </c>
      <c r="B13" s="178"/>
      <c r="C13" s="178"/>
      <c r="D13" s="178"/>
      <c r="E13" s="178"/>
      <c r="F13" s="38">
        <v>0</v>
      </c>
      <c r="G13" s="38">
        <v>0</v>
      </c>
      <c r="H13" s="20">
        <v>0</v>
      </c>
      <c r="I13" s="73">
        <v>0</v>
      </c>
      <c r="J13" s="65">
        <v>0</v>
      </c>
      <c r="K13" s="65">
        <v>0</v>
      </c>
      <c r="L13" s="20">
        <v>0</v>
      </c>
    </row>
    <row r="14" spans="1:12" x14ac:dyDescent="0.25">
      <c r="A14" s="170" t="s">
        <v>70</v>
      </c>
      <c r="B14" s="171"/>
      <c r="C14" s="171"/>
      <c r="D14" s="171"/>
      <c r="E14" s="171"/>
      <c r="F14" s="38"/>
      <c r="G14" s="38"/>
      <c r="H14" s="20">
        <v>978.6</v>
      </c>
      <c r="I14" s="73">
        <v>9167.11</v>
      </c>
      <c r="J14" s="65">
        <v>3605</v>
      </c>
      <c r="K14" s="65">
        <v>0</v>
      </c>
      <c r="L14" s="20">
        <v>0</v>
      </c>
    </row>
    <row r="15" spans="1:12" x14ac:dyDescent="0.25">
      <c r="A15" s="16" t="s">
        <v>1</v>
      </c>
      <c r="B15" s="24"/>
      <c r="C15" s="24"/>
      <c r="D15" s="24"/>
      <c r="E15" s="24"/>
      <c r="F15" s="37">
        <f>F17+F18</f>
        <v>847028.32</v>
      </c>
      <c r="G15" s="37">
        <f t="shared" ref="G15" si="1">G17+G18</f>
        <v>1024226.97</v>
      </c>
      <c r="H15" s="77">
        <v>1050109.9099999999</v>
      </c>
      <c r="I15" s="48">
        <v>1272994.05</v>
      </c>
      <c r="J15" s="77">
        <f>J17+J18</f>
        <v>1619675.32</v>
      </c>
      <c r="K15" s="77">
        <v>1208665.78</v>
      </c>
      <c r="L15" s="77">
        <v>1146580.42</v>
      </c>
    </row>
    <row r="16" spans="1:12" x14ac:dyDescent="0.25">
      <c r="A16" s="75" t="s">
        <v>122</v>
      </c>
      <c r="B16" s="76"/>
      <c r="C16" s="76"/>
      <c r="D16" s="76"/>
      <c r="E16" s="76"/>
      <c r="F16" s="21"/>
      <c r="G16" s="21"/>
      <c r="H16" s="65">
        <v>0</v>
      </c>
      <c r="I16" s="74">
        <v>0</v>
      </c>
      <c r="J16" s="65">
        <v>0</v>
      </c>
      <c r="K16" s="65">
        <v>0</v>
      </c>
      <c r="L16" s="65">
        <v>0</v>
      </c>
    </row>
    <row r="17" spans="1:13" x14ac:dyDescent="0.25">
      <c r="A17" s="183" t="s">
        <v>47</v>
      </c>
      <c r="B17" s="184"/>
      <c r="C17" s="184"/>
      <c r="D17" s="184"/>
      <c r="E17" s="184"/>
      <c r="F17" s="38">
        <f>847028.32-F18</f>
        <v>836351.77999999991</v>
      </c>
      <c r="G17" s="38">
        <v>1017626.97</v>
      </c>
      <c r="H17" s="20">
        <v>1007562.65</v>
      </c>
      <c r="I17" s="73">
        <v>1140677.93</v>
      </c>
      <c r="J17" s="65">
        <v>1273975.32</v>
      </c>
      <c r="K17" s="65">
        <v>1196025.8600000001</v>
      </c>
      <c r="L17" s="20">
        <v>1137880.42</v>
      </c>
    </row>
    <row r="18" spans="1:13" x14ac:dyDescent="0.25">
      <c r="A18" s="177" t="s">
        <v>48</v>
      </c>
      <c r="B18" s="178"/>
      <c r="C18" s="178"/>
      <c r="D18" s="178"/>
      <c r="E18" s="178"/>
      <c r="F18" s="38">
        <v>10676.54</v>
      </c>
      <c r="G18" s="38">
        <v>6600</v>
      </c>
      <c r="H18" s="20">
        <v>42547.26</v>
      </c>
      <c r="I18" s="73">
        <v>129060.45</v>
      </c>
      <c r="J18" s="65">
        <v>345700</v>
      </c>
      <c r="K18" s="65">
        <v>12639.92</v>
      </c>
      <c r="L18" s="20">
        <v>8700</v>
      </c>
    </row>
    <row r="19" spans="1:13" x14ac:dyDescent="0.25">
      <c r="A19" s="170" t="s">
        <v>70</v>
      </c>
      <c r="B19" s="171"/>
      <c r="C19" s="171"/>
      <c r="D19" s="171"/>
      <c r="E19" s="171"/>
      <c r="F19" s="21">
        <f>F11-F15</f>
        <v>1888.75</v>
      </c>
      <c r="G19" s="21">
        <f>G11-G15</f>
        <v>7025.0500000000466</v>
      </c>
      <c r="H19" s="65">
        <v>0</v>
      </c>
      <c r="I19" s="74">
        <v>3255.67</v>
      </c>
      <c r="J19" s="65">
        <v>0</v>
      </c>
      <c r="K19" s="65">
        <v>0</v>
      </c>
      <c r="L19" s="65">
        <v>0</v>
      </c>
    </row>
    <row r="20" spans="1:13" ht="18" x14ac:dyDescent="0.25">
      <c r="A20" s="9"/>
      <c r="B20" s="8"/>
      <c r="C20" s="8"/>
      <c r="D20" s="8"/>
      <c r="E20" s="8"/>
      <c r="F20" s="8"/>
      <c r="G20" s="8"/>
      <c r="H20" s="26"/>
      <c r="I20" s="31"/>
    </row>
    <row r="21" spans="1:13" ht="15.75" customHeight="1" x14ac:dyDescent="0.25">
      <c r="A21" s="175" t="s">
        <v>24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</row>
    <row r="22" spans="1:13" ht="18" x14ac:dyDescent="0.25">
      <c r="A22" s="9"/>
      <c r="B22" s="8"/>
      <c r="C22" s="8"/>
      <c r="D22" s="8"/>
      <c r="E22" s="8"/>
      <c r="F22" s="8"/>
      <c r="G22" s="8"/>
      <c r="H22" s="26"/>
      <c r="I22" s="31"/>
      <c r="M22" s="36"/>
    </row>
    <row r="23" spans="1:13" ht="30.75" customHeight="1" x14ac:dyDescent="0.25">
      <c r="A23" s="12"/>
      <c r="B23" s="13"/>
      <c r="C23" s="13"/>
      <c r="D23" s="14"/>
      <c r="E23" s="15"/>
      <c r="F23" s="6" t="s">
        <v>59</v>
      </c>
      <c r="G23" s="6" t="s">
        <v>60</v>
      </c>
      <c r="H23" s="6" t="s">
        <v>117</v>
      </c>
      <c r="I23" s="45" t="s">
        <v>118</v>
      </c>
      <c r="J23" s="6" t="s">
        <v>119</v>
      </c>
      <c r="K23" s="6" t="s">
        <v>120</v>
      </c>
      <c r="L23" s="6" t="s">
        <v>121</v>
      </c>
    </row>
    <row r="24" spans="1:13" x14ac:dyDescent="0.25">
      <c r="A24" s="177" t="s">
        <v>49</v>
      </c>
      <c r="B24" s="178"/>
      <c r="C24" s="178"/>
      <c r="D24" s="178"/>
      <c r="E24" s="178"/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</row>
    <row r="25" spans="1:13" x14ac:dyDescent="0.25">
      <c r="A25" s="177" t="s">
        <v>50</v>
      </c>
      <c r="B25" s="178"/>
      <c r="C25" s="178"/>
      <c r="D25" s="178"/>
      <c r="E25" s="178"/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</row>
    <row r="26" spans="1:13" x14ac:dyDescent="0.25">
      <c r="A26" s="160" t="s">
        <v>3</v>
      </c>
      <c r="B26" s="161"/>
      <c r="C26" s="161"/>
      <c r="D26" s="161"/>
      <c r="E26" s="161"/>
      <c r="F26" s="37">
        <f>F24-F25</f>
        <v>0</v>
      </c>
      <c r="G26" s="37">
        <f t="shared" ref="G26" si="2">G24-G25</f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</row>
    <row r="27" spans="1:13" x14ac:dyDescent="0.25">
      <c r="A27" s="160" t="s">
        <v>4</v>
      </c>
      <c r="B27" s="161"/>
      <c r="C27" s="161"/>
      <c r="D27" s="161"/>
      <c r="E27" s="161"/>
      <c r="F27" s="37">
        <f>F19+F26</f>
        <v>1888.75</v>
      </c>
      <c r="G27" s="37">
        <f>G19+G26</f>
        <v>7025.0500000000466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</row>
    <row r="28" spans="1:13" ht="18" x14ac:dyDescent="0.25">
      <c r="A28" s="7"/>
      <c r="B28" s="8"/>
      <c r="C28" s="8"/>
      <c r="D28" s="8"/>
      <c r="E28" s="8"/>
      <c r="F28" s="8"/>
      <c r="G28" s="8"/>
      <c r="H28" s="26"/>
      <c r="I28" s="31"/>
    </row>
    <row r="29" spans="1:13" ht="15.75" customHeight="1" x14ac:dyDescent="0.25">
      <c r="A29" s="175" t="s">
        <v>51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</row>
    <row r="30" spans="1:13" ht="15.75" x14ac:dyDescent="0.25">
      <c r="A30" s="22"/>
      <c r="B30" s="23"/>
      <c r="C30" s="23"/>
      <c r="D30" s="23"/>
      <c r="E30" s="23"/>
      <c r="F30" s="23"/>
      <c r="G30" s="23"/>
      <c r="H30" s="23"/>
      <c r="I30" s="28"/>
    </row>
    <row r="31" spans="1:13" ht="33" customHeight="1" x14ac:dyDescent="0.25">
      <c r="A31" s="12"/>
      <c r="B31" s="13"/>
      <c r="C31" s="13"/>
      <c r="D31" s="14"/>
      <c r="E31" s="15"/>
      <c r="F31" s="6" t="s">
        <v>59</v>
      </c>
      <c r="G31" s="6" t="s">
        <v>60</v>
      </c>
      <c r="H31" s="6" t="s">
        <v>117</v>
      </c>
      <c r="I31" s="45" t="s">
        <v>118</v>
      </c>
      <c r="J31" s="6" t="s">
        <v>119</v>
      </c>
      <c r="K31" s="6" t="s">
        <v>120</v>
      </c>
      <c r="L31" s="6" t="s">
        <v>121</v>
      </c>
    </row>
    <row r="32" spans="1:13" ht="15" customHeight="1" x14ac:dyDescent="0.25">
      <c r="A32" s="180">
        <v>0</v>
      </c>
      <c r="B32" s="181"/>
      <c r="C32" s="181"/>
      <c r="D32" s="181"/>
      <c r="E32" s="182"/>
      <c r="F32" s="6"/>
      <c r="G32" s="6"/>
      <c r="H32" s="6">
        <v>1</v>
      </c>
      <c r="I32" s="45">
        <v>2</v>
      </c>
      <c r="J32" s="6">
        <v>3</v>
      </c>
      <c r="K32" s="6">
        <v>4</v>
      </c>
      <c r="L32" s="6">
        <v>5</v>
      </c>
    </row>
    <row r="33" spans="1:12" x14ac:dyDescent="0.25">
      <c r="A33" s="162" t="s">
        <v>69</v>
      </c>
      <c r="B33" s="163"/>
      <c r="C33" s="163"/>
      <c r="D33" s="163"/>
      <c r="E33" s="164"/>
      <c r="F33" s="39">
        <v>15812.84</v>
      </c>
      <c r="G33" s="39">
        <v>7025.05</v>
      </c>
      <c r="H33" s="39">
        <v>7025.04</v>
      </c>
      <c r="I33" s="39">
        <v>9167.11</v>
      </c>
      <c r="J33" s="39">
        <v>8298.08</v>
      </c>
      <c r="K33" s="39">
        <v>0</v>
      </c>
      <c r="L33" s="66">
        <v>0</v>
      </c>
    </row>
    <row r="34" spans="1:12" ht="21.75" customHeight="1" x14ac:dyDescent="0.25">
      <c r="A34" s="170" t="s">
        <v>53</v>
      </c>
      <c r="B34" s="171"/>
      <c r="C34" s="171"/>
      <c r="D34" s="171"/>
      <c r="E34" s="171"/>
      <c r="F34" s="40">
        <v>7025.05</v>
      </c>
      <c r="G34" s="40">
        <v>4700</v>
      </c>
      <c r="H34" s="40">
        <v>978.6</v>
      </c>
      <c r="I34" s="40">
        <v>3255.67</v>
      </c>
      <c r="J34" s="40">
        <v>0</v>
      </c>
      <c r="K34" s="40">
        <v>0</v>
      </c>
      <c r="L34" s="67">
        <v>0</v>
      </c>
    </row>
    <row r="35" spans="1:12" ht="26.25" customHeight="1" x14ac:dyDescent="0.25">
      <c r="A35" s="172" t="s">
        <v>54</v>
      </c>
      <c r="B35" s="173"/>
      <c r="C35" s="173"/>
      <c r="D35" s="173"/>
      <c r="E35" s="174"/>
      <c r="F35" s="41">
        <f>F19+F26+F33-F34</f>
        <v>10676.54</v>
      </c>
      <c r="G35" s="41">
        <f t="shared" ref="G35" si="3">G19+G26+G33-G34</f>
        <v>9350.1000000000458</v>
      </c>
      <c r="H35" s="41">
        <v>6046.44</v>
      </c>
      <c r="I35" s="41">
        <v>5911.44</v>
      </c>
      <c r="J35" s="41">
        <v>3605</v>
      </c>
      <c r="K35" s="41">
        <v>0</v>
      </c>
      <c r="L35" s="68">
        <v>0</v>
      </c>
    </row>
    <row r="36" spans="1:12" ht="15.75" x14ac:dyDescent="0.25">
      <c r="A36" s="27"/>
      <c r="B36" s="28"/>
      <c r="C36" s="28"/>
      <c r="D36" s="28"/>
      <c r="E36" s="28"/>
      <c r="F36" s="28"/>
      <c r="G36" s="28"/>
      <c r="H36" s="28"/>
      <c r="I36" s="28"/>
    </row>
    <row r="37" spans="1:12" ht="15.75" hidden="1" x14ac:dyDescent="0.25">
      <c r="A37" s="176" t="s">
        <v>55</v>
      </c>
      <c r="B37" s="176"/>
      <c r="C37" s="176"/>
      <c r="D37" s="176"/>
      <c r="E37" s="176"/>
      <c r="F37" s="176"/>
      <c r="G37" s="176"/>
      <c r="H37" s="176"/>
      <c r="I37" s="176"/>
    </row>
    <row r="38" spans="1:12" ht="18" hidden="1" x14ac:dyDescent="0.25">
      <c r="A38" s="29"/>
      <c r="B38" s="30"/>
      <c r="C38" s="30"/>
      <c r="D38" s="30"/>
      <c r="E38" s="30"/>
      <c r="F38" s="30"/>
      <c r="G38" s="30"/>
      <c r="H38" s="31"/>
      <c r="I38" s="31"/>
    </row>
    <row r="39" spans="1:12" ht="38.25" hidden="1" customHeight="1" x14ac:dyDescent="0.25">
      <c r="A39" s="32"/>
      <c r="B39" s="33"/>
      <c r="C39" s="33"/>
      <c r="D39" s="34"/>
      <c r="E39" s="35"/>
      <c r="F39" s="6" t="s">
        <v>59</v>
      </c>
      <c r="G39" s="6" t="s">
        <v>60</v>
      </c>
      <c r="H39" s="6" t="s">
        <v>66</v>
      </c>
      <c r="I39" s="45" t="s">
        <v>65</v>
      </c>
      <c r="J39" s="6" t="s">
        <v>67</v>
      </c>
      <c r="K39" s="6"/>
      <c r="L39" s="6" t="s">
        <v>68</v>
      </c>
    </row>
    <row r="40" spans="1:12" hidden="1" x14ac:dyDescent="0.25">
      <c r="A40" s="162" t="s">
        <v>52</v>
      </c>
      <c r="B40" s="163"/>
      <c r="C40" s="163"/>
      <c r="D40" s="163"/>
      <c r="E40" s="164"/>
      <c r="F40" s="39">
        <v>15812.84</v>
      </c>
      <c r="G40" s="39">
        <v>7025.05</v>
      </c>
      <c r="H40" s="39">
        <v>7025.05</v>
      </c>
      <c r="I40" s="39">
        <v>0</v>
      </c>
      <c r="J40" s="17"/>
      <c r="K40" s="17"/>
      <c r="L40" s="17"/>
    </row>
    <row r="41" spans="1:12" ht="27" hidden="1" customHeight="1" x14ac:dyDescent="0.25">
      <c r="A41" s="165" t="s">
        <v>2</v>
      </c>
      <c r="B41" s="166"/>
      <c r="C41" s="166"/>
      <c r="D41" s="166"/>
      <c r="E41" s="167"/>
      <c r="F41" s="40">
        <v>10676.54</v>
      </c>
      <c r="G41" s="40">
        <v>9350.1</v>
      </c>
      <c r="H41" s="40">
        <v>7025.05</v>
      </c>
      <c r="I41" s="40">
        <v>0</v>
      </c>
      <c r="J41" s="17"/>
      <c r="K41" s="17"/>
      <c r="L41" s="17"/>
    </row>
    <row r="42" spans="1:12" hidden="1" x14ac:dyDescent="0.25">
      <c r="A42" s="165" t="s">
        <v>56</v>
      </c>
      <c r="B42" s="168"/>
      <c r="C42" s="168"/>
      <c r="D42" s="168"/>
      <c r="E42" s="169"/>
      <c r="F42" s="40">
        <v>1888.75</v>
      </c>
      <c r="G42" s="40">
        <v>7025.05</v>
      </c>
      <c r="H42" s="40">
        <v>0</v>
      </c>
      <c r="I42" s="40">
        <v>0</v>
      </c>
      <c r="J42" s="17"/>
      <c r="K42" s="17"/>
      <c r="L42" s="17"/>
    </row>
    <row r="43" spans="1:12" hidden="1" x14ac:dyDescent="0.25">
      <c r="A43" s="160" t="s">
        <v>53</v>
      </c>
      <c r="B43" s="161"/>
      <c r="C43" s="161"/>
      <c r="D43" s="161"/>
      <c r="E43" s="161"/>
      <c r="F43" s="42">
        <f>F40-F41+F42</f>
        <v>7025.0499999999993</v>
      </c>
      <c r="G43" s="42">
        <f t="shared" ref="G43:I43" si="4">G40-G41+G42</f>
        <v>4700</v>
      </c>
      <c r="H43" s="42">
        <f>H40-H41+H42</f>
        <v>0</v>
      </c>
      <c r="I43" s="41">
        <f t="shared" si="4"/>
        <v>0</v>
      </c>
      <c r="J43" s="17"/>
      <c r="K43" s="17"/>
      <c r="L43" s="17"/>
    </row>
    <row r="44" spans="1:12" x14ac:dyDescent="0.25">
      <c r="G44"/>
      <c r="H44"/>
      <c r="I44" s="49"/>
    </row>
    <row r="45" spans="1:12" x14ac:dyDescent="0.25">
      <c r="A45" s="158"/>
      <c r="B45" s="159"/>
      <c r="C45" s="159"/>
      <c r="D45" s="159"/>
      <c r="E45" s="159"/>
      <c r="F45" s="159"/>
      <c r="G45" s="159"/>
      <c r="H45" s="159"/>
      <c r="I45" s="159"/>
    </row>
    <row r="46" spans="1:12" x14ac:dyDescent="0.25">
      <c r="G46"/>
      <c r="H46"/>
      <c r="I46" s="49"/>
    </row>
  </sheetData>
  <mergeCells count="30">
    <mergeCell ref="A1:L1"/>
    <mergeCell ref="A2:L2"/>
    <mergeCell ref="A4:L4"/>
    <mergeCell ref="A7:L7"/>
    <mergeCell ref="A12:E12"/>
    <mergeCell ref="A10:E10"/>
    <mergeCell ref="A5:E5"/>
    <mergeCell ref="A6:E6"/>
    <mergeCell ref="A13:E13"/>
    <mergeCell ref="A11:E11"/>
    <mergeCell ref="A14:E14"/>
    <mergeCell ref="A40:E40"/>
    <mergeCell ref="A24:E24"/>
    <mergeCell ref="A25:E25"/>
    <mergeCell ref="A26:E26"/>
    <mergeCell ref="A32:E32"/>
    <mergeCell ref="A18:E18"/>
    <mergeCell ref="A17:E17"/>
    <mergeCell ref="A19:E19"/>
    <mergeCell ref="A21:L21"/>
    <mergeCell ref="A45:I45"/>
    <mergeCell ref="A27:E27"/>
    <mergeCell ref="A43:E43"/>
    <mergeCell ref="A33:E33"/>
    <mergeCell ref="A41:E41"/>
    <mergeCell ref="A42:E42"/>
    <mergeCell ref="A34:E34"/>
    <mergeCell ref="A35:E35"/>
    <mergeCell ref="A29:L29"/>
    <mergeCell ref="A37:I37"/>
  </mergeCells>
  <pageMargins left="1.2204724409448819" right="0.23622047244094491" top="0.74803149606299213" bottom="0.74803149606299213" header="0.31496062992125984" footer="0.31496062992125984"/>
  <pageSetup paperSize="9" scale="74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80F7-E772-449F-B6BD-719789884458}">
  <sheetPr>
    <pageSetUpPr fitToPage="1"/>
  </sheetPr>
  <dimension ref="A1:Q32"/>
  <sheetViews>
    <sheetView workbookViewId="0">
      <selection activeCell="L19" sqref="L19:N19"/>
    </sheetView>
  </sheetViews>
  <sheetFormatPr defaultRowHeight="15" x14ac:dyDescent="0.25"/>
  <cols>
    <col min="1" max="1" width="3.5703125" customWidth="1"/>
    <col min="10" max="10" width="18" customWidth="1"/>
    <col min="11" max="11" width="17" customWidth="1"/>
    <col min="12" max="12" width="0" hidden="1" customWidth="1"/>
    <col min="13" max="13" width="9.140625" hidden="1" customWidth="1"/>
    <col min="14" max="14" width="16.140625" customWidth="1"/>
    <col min="15" max="16" width="9.140625" hidden="1" customWidth="1"/>
    <col min="17" max="17" width="15.7109375" customWidth="1"/>
  </cols>
  <sheetData>
    <row r="1" spans="1:17" ht="12.75" customHeight="1" x14ac:dyDescent="0.25"/>
    <row r="2" spans="1:17" ht="36.75" customHeight="1" x14ac:dyDescent="0.25">
      <c r="A2" s="185" t="s">
        <v>208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17" ht="18" customHeight="1" x14ac:dyDescent="0.25">
      <c r="A3" s="186" t="s">
        <v>116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7" ht="18" customHeight="1" x14ac:dyDescent="0.25">
      <c r="A4" s="9"/>
      <c r="B4" s="9"/>
      <c r="C4" s="9"/>
      <c r="D4" s="9"/>
      <c r="E4" s="9"/>
      <c r="F4" s="9"/>
      <c r="G4" s="43"/>
    </row>
    <row r="5" spans="1:17" ht="15" customHeight="1" x14ac:dyDescent="0.25">
      <c r="A5" s="175" t="s">
        <v>16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</row>
    <row r="6" spans="1:17" ht="15" customHeight="1" x14ac:dyDescent="0.25">
      <c r="A6" s="9"/>
      <c r="B6" s="9"/>
      <c r="C6" s="9"/>
      <c r="D6" s="9"/>
      <c r="E6" s="18"/>
      <c r="F6" s="18"/>
      <c r="G6" s="51"/>
    </row>
    <row r="7" spans="1:17" ht="18" customHeight="1" x14ac:dyDescent="0.25">
      <c r="A7" s="175" t="s">
        <v>192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17" ht="18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5" customHeight="1" x14ac:dyDescent="0.25">
      <c r="A9" s="9"/>
      <c r="B9" s="9"/>
      <c r="C9" s="194" t="s">
        <v>61</v>
      </c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</row>
    <row r="10" spans="1:17" ht="15.75" customHeight="1" x14ac:dyDescent="0.25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</row>
    <row r="11" spans="1:17" ht="38.25" customHeight="1" x14ac:dyDescent="0.25">
      <c r="B11" s="83" t="s">
        <v>17</v>
      </c>
      <c r="C11" s="189" t="s">
        <v>29</v>
      </c>
      <c r="D11" s="190"/>
      <c r="E11" s="190"/>
      <c r="F11" s="190"/>
      <c r="G11" s="190"/>
      <c r="H11" s="191" t="s">
        <v>117</v>
      </c>
      <c r="I11" s="192"/>
      <c r="J11" s="45" t="s">
        <v>118</v>
      </c>
      <c r="K11" s="6" t="s">
        <v>119</v>
      </c>
      <c r="L11" s="191" t="s">
        <v>120</v>
      </c>
      <c r="M11" s="193"/>
      <c r="N11" s="192"/>
      <c r="O11" s="191" t="s">
        <v>121</v>
      </c>
      <c r="P11" s="193"/>
      <c r="Q11" s="192"/>
    </row>
    <row r="12" spans="1:17" x14ac:dyDescent="0.25">
      <c r="B12" s="84"/>
      <c r="C12" s="195" t="s">
        <v>125</v>
      </c>
      <c r="D12" s="196"/>
      <c r="E12" s="196"/>
      <c r="F12" s="196"/>
      <c r="G12" s="196"/>
      <c r="H12" s="197">
        <v>1049131.3</v>
      </c>
      <c r="I12" s="196"/>
      <c r="J12" s="86">
        <v>1272994.05</v>
      </c>
      <c r="K12" s="86">
        <f>1616553.25-482.93</f>
        <v>1616070.32</v>
      </c>
      <c r="L12" s="197">
        <v>1208665.78</v>
      </c>
      <c r="M12" s="196"/>
      <c r="N12" s="196"/>
      <c r="O12" s="210">
        <v>1146580.42</v>
      </c>
      <c r="P12" s="211"/>
      <c r="Q12" s="212"/>
    </row>
    <row r="13" spans="1:17" x14ac:dyDescent="0.25">
      <c r="B13" s="81" t="s">
        <v>126</v>
      </c>
      <c r="C13" s="198" t="s">
        <v>8</v>
      </c>
      <c r="D13" s="199"/>
      <c r="E13" s="199"/>
      <c r="F13" s="199"/>
      <c r="G13" s="199"/>
      <c r="H13" s="200">
        <v>1049131.3</v>
      </c>
      <c r="I13" s="199"/>
      <c r="J13" s="82">
        <v>1272994.05</v>
      </c>
      <c r="K13" s="82">
        <v>1616553.25</v>
      </c>
      <c r="L13" s="200">
        <v>1208665.78</v>
      </c>
      <c r="M13" s="199"/>
      <c r="N13" s="199"/>
      <c r="O13" s="204">
        <v>1146580.42</v>
      </c>
      <c r="P13" s="205"/>
      <c r="Q13" s="206"/>
    </row>
    <row r="14" spans="1:17" x14ac:dyDescent="0.25">
      <c r="B14" s="81" t="s">
        <v>127</v>
      </c>
      <c r="C14" s="198" t="s">
        <v>26</v>
      </c>
      <c r="D14" s="199"/>
      <c r="E14" s="199"/>
      <c r="F14" s="199"/>
      <c r="G14" s="199"/>
      <c r="H14" s="200">
        <v>948727.85</v>
      </c>
      <c r="I14" s="199"/>
      <c r="J14" s="82">
        <v>1187123</v>
      </c>
      <c r="K14" s="82">
        <f>1273640-482.93</f>
        <v>1273157.07</v>
      </c>
      <c r="L14" s="200">
        <v>1086640</v>
      </c>
      <c r="M14" s="199"/>
      <c r="N14" s="199"/>
      <c r="O14" s="204">
        <v>1086640</v>
      </c>
      <c r="P14" s="205"/>
      <c r="Q14" s="206"/>
    </row>
    <row r="15" spans="1:17" x14ac:dyDescent="0.25">
      <c r="B15" s="81" t="s">
        <v>128</v>
      </c>
      <c r="C15" s="198" t="s">
        <v>129</v>
      </c>
      <c r="D15" s="199"/>
      <c r="E15" s="199"/>
      <c r="F15" s="199"/>
      <c r="G15" s="199"/>
      <c r="H15" s="200">
        <v>0</v>
      </c>
      <c r="I15" s="199"/>
      <c r="J15" s="82">
        <v>0</v>
      </c>
      <c r="K15" s="82">
        <v>0</v>
      </c>
      <c r="L15" s="200">
        <v>0</v>
      </c>
      <c r="M15" s="199"/>
      <c r="N15" s="199"/>
      <c r="O15" s="204">
        <v>0</v>
      </c>
      <c r="P15" s="205"/>
      <c r="Q15" s="206"/>
    </row>
    <row r="16" spans="1:17" x14ac:dyDescent="0.25">
      <c r="B16" s="81" t="s">
        <v>130</v>
      </c>
      <c r="C16" s="198" t="s">
        <v>30</v>
      </c>
      <c r="D16" s="199"/>
      <c r="E16" s="199"/>
      <c r="F16" s="199"/>
      <c r="G16" s="199"/>
      <c r="H16" s="200">
        <v>9054.4599999999991</v>
      </c>
      <c r="I16" s="199"/>
      <c r="J16" s="82">
        <v>1200</v>
      </c>
      <c r="K16" s="82">
        <v>0</v>
      </c>
      <c r="L16" s="200">
        <v>0</v>
      </c>
      <c r="M16" s="199"/>
      <c r="N16" s="199"/>
      <c r="O16" s="204">
        <v>0</v>
      </c>
      <c r="P16" s="205"/>
      <c r="Q16" s="206"/>
    </row>
    <row r="17" spans="2:17" x14ac:dyDescent="0.25">
      <c r="B17" s="81" t="s">
        <v>131</v>
      </c>
      <c r="C17" s="198" t="s">
        <v>132</v>
      </c>
      <c r="D17" s="199"/>
      <c r="E17" s="199"/>
      <c r="F17" s="199"/>
      <c r="G17" s="199"/>
      <c r="H17" s="200">
        <v>554.86</v>
      </c>
      <c r="I17" s="199"/>
      <c r="J17" s="82">
        <v>2215</v>
      </c>
      <c r="K17" s="82">
        <v>750</v>
      </c>
      <c r="L17" s="200">
        <v>750</v>
      </c>
      <c r="M17" s="199"/>
      <c r="N17" s="199"/>
      <c r="O17" s="204">
        <v>750</v>
      </c>
      <c r="P17" s="205"/>
      <c r="Q17" s="206"/>
    </row>
    <row r="18" spans="2:17" x14ac:dyDescent="0.25">
      <c r="B18" s="81" t="s">
        <v>133</v>
      </c>
      <c r="C18" s="198" t="s">
        <v>27</v>
      </c>
      <c r="D18" s="199"/>
      <c r="E18" s="199"/>
      <c r="F18" s="199"/>
      <c r="G18" s="199"/>
      <c r="H18" s="200">
        <v>90794.13</v>
      </c>
      <c r="I18" s="199"/>
      <c r="J18" s="82">
        <v>76456.05</v>
      </c>
      <c r="K18" s="82">
        <v>342163.25</v>
      </c>
      <c r="L18" s="200">
        <v>121275.78</v>
      </c>
      <c r="M18" s="199"/>
      <c r="N18" s="199"/>
      <c r="O18" s="204">
        <v>59190.42</v>
      </c>
      <c r="P18" s="205"/>
      <c r="Q18" s="206"/>
    </row>
    <row r="19" spans="2:17" x14ac:dyDescent="0.25">
      <c r="B19" s="81" t="s">
        <v>134</v>
      </c>
      <c r="C19" s="198" t="s">
        <v>10</v>
      </c>
      <c r="D19" s="199"/>
      <c r="E19" s="199"/>
      <c r="F19" s="199"/>
      <c r="G19" s="199"/>
      <c r="H19" s="200">
        <v>0</v>
      </c>
      <c r="I19" s="199"/>
      <c r="J19" s="82">
        <v>0</v>
      </c>
      <c r="K19" s="82">
        <v>0</v>
      </c>
      <c r="L19" s="200">
        <v>0</v>
      </c>
      <c r="M19" s="199"/>
      <c r="N19" s="199"/>
      <c r="O19" s="204">
        <v>0</v>
      </c>
      <c r="P19" s="205"/>
      <c r="Q19" s="206"/>
    </row>
    <row r="20" spans="2:17" x14ac:dyDescent="0.25">
      <c r="B20" s="81" t="s">
        <v>135</v>
      </c>
      <c r="C20" s="198" t="s">
        <v>25</v>
      </c>
      <c r="D20" s="199"/>
      <c r="E20" s="199"/>
      <c r="F20" s="199"/>
      <c r="G20" s="199"/>
      <c r="H20" s="200">
        <v>0</v>
      </c>
      <c r="I20" s="199"/>
      <c r="J20" s="82">
        <v>0</v>
      </c>
      <c r="K20" s="82">
        <v>0</v>
      </c>
      <c r="L20" s="200">
        <v>0</v>
      </c>
      <c r="M20" s="199"/>
      <c r="N20" s="199"/>
      <c r="O20" s="204">
        <v>0</v>
      </c>
      <c r="P20" s="205"/>
      <c r="Q20" s="206"/>
    </row>
    <row r="21" spans="2:17" x14ac:dyDescent="0.25">
      <c r="B21" s="85"/>
      <c r="C21" s="201" t="s">
        <v>72</v>
      </c>
      <c r="D21" s="202"/>
      <c r="E21" s="202"/>
      <c r="F21" s="202"/>
      <c r="G21" s="202"/>
      <c r="H21" s="203">
        <v>1050109.9099999999</v>
      </c>
      <c r="I21" s="202"/>
      <c r="J21" s="87">
        <v>1269738.3799999999</v>
      </c>
      <c r="K21" s="87">
        <f>K22+K28</f>
        <v>1619675.3199999998</v>
      </c>
      <c r="L21" s="203">
        <v>1208665.78</v>
      </c>
      <c r="M21" s="202"/>
      <c r="N21" s="202"/>
      <c r="O21" s="207">
        <v>1146580.42</v>
      </c>
      <c r="P21" s="208"/>
      <c r="Q21" s="209"/>
    </row>
    <row r="22" spans="2:17" x14ac:dyDescent="0.25">
      <c r="B22" s="81" t="s">
        <v>136</v>
      </c>
      <c r="C22" s="198" t="s">
        <v>11</v>
      </c>
      <c r="D22" s="199"/>
      <c r="E22" s="199"/>
      <c r="F22" s="199"/>
      <c r="G22" s="199"/>
      <c r="H22" s="200">
        <v>1007180.15</v>
      </c>
      <c r="I22" s="199"/>
      <c r="J22" s="82">
        <v>1140677.93</v>
      </c>
      <c r="K22" s="82">
        <f>K23+K24+K25+K26+K27</f>
        <v>1273975.3199999998</v>
      </c>
      <c r="L22" s="200">
        <v>1196025.8600000001</v>
      </c>
      <c r="M22" s="199"/>
      <c r="N22" s="199"/>
      <c r="O22" s="204">
        <v>1137880.42</v>
      </c>
      <c r="P22" s="205"/>
      <c r="Q22" s="206"/>
    </row>
    <row r="23" spans="2:17" x14ac:dyDescent="0.25">
      <c r="B23" s="81" t="s">
        <v>137</v>
      </c>
      <c r="C23" s="198" t="s">
        <v>12</v>
      </c>
      <c r="D23" s="199"/>
      <c r="E23" s="199"/>
      <c r="F23" s="199"/>
      <c r="G23" s="199"/>
      <c r="H23" s="200">
        <v>869198.53</v>
      </c>
      <c r="I23" s="199"/>
      <c r="J23" s="82">
        <v>975868.9</v>
      </c>
      <c r="K23" s="82">
        <f>997953.9-482.93</f>
        <v>997470.97</v>
      </c>
      <c r="L23" s="200">
        <v>993382.63</v>
      </c>
      <c r="M23" s="199"/>
      <c r="N23" s="199"/>
      <c r="O23" s="204">
        <v>985871.34</v>
      </c>
      <c r="P23" s="205"/>
      <c r="Q23" s="206"/>
    </row>
    <row r="24" spans="2:17" x14ac:dyDescent="0.25">
      <c r="B24" s="81" t="s">
        <v>138</v>
      </c>
      <c r="C24" s="198" t="s">
        <v>18</v>
      </c>
      <c r="D24" s="199"/>
      <c r="E24" s="199"/>
      <c r="F24" s="199"/>
      <c r="G24" s="199"/>
      <c r="H24" s="200">
        <v>126356.16</v>
      </c>
      <c r="I24" s="199"/>
      <c r="J24" s="82">
        <v>149544.03</v>
      </c>
      <c r="K24" s="82">
        <v>264549.34999999998</v>
      </c>
      <c r="L24" s="200">
        <v>190688.23</v>
      </c>
      <c r="M24" s="199"/>
      <c r="N24" s="199"/>
      <c r="O24" s="204">
        <v>140054.07999999999</v>
      </c>
      <c r="P24" s="205"/>
      <c r="Q24" s="206"/>
    </row>
    <row r="25" spans="2:17" x14ac:dyDescent="0.25">
      <c r="B25" s="81" t="s">
        <v>139</v>
      </c>
      <c r="C25" s="198" t="s">
        <v>31</v>
      </c>
      <c r="D25" s="199"/>
      <c r="E25" s="199"/>
      <c r="F25" s="199"/>
      <c r="G25" s="199"/>
      <c r="H25" s="200">
        <v>924.21</v>
      </c>
      <c r="I25" s="199"/>
      <c r="J25" s="82">
        <v>975</v>
      </c>
      <c r="K25" s="82">
        <v>476</v>
      </c>
      <c r="L25" s="200">
        <v>476</v>
      </c>
      <c r="M25" s="199"/>
      <c r="N25" s="199"/>
      <c r="O25" s="204">
        <v>476</v>
      </c>
      <c r="P25" s="205"/>
      <c r="Q25" s="206"/>
    </row>
    <row r="26" spans="2:17" x14ac:dyDescent="0.25">
      <c r="B26" s="81" t="s">
        <v>140</v>
      </c>
      <c r="C26" s="198" t="s">
        <v>86</v>
      </c>
      <c r="D26" s="199"/>
      <c r="E26" s="199"/>
      <c r="F26" s="199"/>
      <c r="G26" s="199"/>
      <c r="H26" s="200">
        <v>10372.75</v>
      </c>
      <c r="I26" s="199"/>
      <c r="J26" s="82">
        <v>13890</v>
      </c>
      <c r="K26" s="82">
        <v>11110</v>
      </c>
      <c r="L26" s="200">
        <v>11110</v>
      </c>
      <c r="M26" s="199"/>
      <c r="N26" s="199"/>
      <c r="O26" s="204">
        <v>11110</v>
      </c>
      <c r="P26" s="205"/>
      <c r="Q26" s="206"/>
    </row>
    <row r="27" spans="2:17" x14ac:dyDescent="0.25">
      <c r="B27" s="81" t="s">
        <v>141</v>
      </c>
      <c r="C27" s="198" t="s">
        <v>94</v>
      </c>
      <c r="D27" s="199"/>
      <c r="E27" s="199"/>
      <c r="F27" s="199"/>
      <c r="G27" s="199"/>
      <c r="H27" s="200">
        <v>328.5</v>
      </c>
      <c r="I27" s="199"/>
      <c r="J27" s="82">
        <v>400</v>
      </c>
      <c r="K27" s="82">
        <v>369</v>
      </c>
      <c r="L27" s="200">
        <v>369</v>
      </c>
      <c r="M27" s="199"/>
      <c r="N27" s="199"/>
      <c r="O27" s="204">
        <v>369</v>
      </c>
      <c r="P27" s="205"/>
      <c r="Q27" s="206"/>
    </row>
    <row r="28" spans="2:17" x14ac:dyDescent="0.25">
      <c r="B28" s="81" t="s">
        <v>142</v>
      </c>
      <c r="C28" s="198" t="s">
        <v>13</v>
      </c>
      <c r="D28" s="199"/>
      <c r="E28" s="199"/>
      <c r="F28" s="199"/>
      <c r="G28" s="199"/>
      <c r="H28" s="200">
        <v>42547.26</v>
      </c>
      <c r="I28" s="199"/>
      <c r="J28" s="82">
        <v>129060.45</v>
      </c>
      <c r="K28" s="82">
        <v>345700</v>
      </c>
      <c r="L28" s="200">
        <v>12639.92</v>
      </c>
      <c r="M28" s="199"/>
      <c r="N28" s="199"/>
      <c r="O28" s="204">
        <v>8700</v>
      </c>
      <c r="P28" s="205"/>
      <c r="Q28" s="206"/>
    </row>
    <row r="29" spans="2:17" x14ac:dyDescent="0.25">
      <c r="B29" s="81" t="s">
        <v>143</v>
      </c>
      <c r="C29" s="198" t="s">
        <v>28</v>
      </c>
      <c r="D29" s="199"/>
      <c r="E29" s="199"/>
      <c r="F29" s="199"/>
      <c r="G29" s="199"/>
      <c r="H29" s="200">
        <v>42547.26</v>
      </c>
      <c r="I29" s="199"/>
      <c r="J29" s="82">
        <v>129060.45</v>
      </c>
      <c r="K29" s="82">
        <v>345700</v>
      </c>
      <c r="L29" s="200">
        <v>12639.92</v>
      </c>
      <c r="M29" s="199"/>
      <c r="N29" s="199"/>
      <c r="O29" s="204">
        <v>8700</v>
      </c>
      <c r="P29" s="205"/>
      <c r="Q29" s="206"/>
    </row>
    <row r="30" spans="2:17" x14ac:dyDescent="0.25">
      <c r="B30" s="81" t="s">
        <v>144</v>
      </c>
      <c r="C30" s="198" t="s">
        <v>57</v>
      </c>
      <c r="D30" s="199"/>
      <c r="E30" s="199"/>
      <c r="F30" s="199"/>
      <c r="G30" s="199"/>
      <c r="H30" s="200">
        <v>0</v>
      </c>
      <c r="I30" s="199"/>
      <c r="J30" s="82">
        <v>0</v>
      </c>
      <c r="K30" s="82">
        <v>0</v>
      </c>
      <c r="L30" s="200">
        <v>0</v>
      </c>
      <c r="M30" s="199"/>
      <c r="N30" s="199"/>
      <c r="O30" s="204">
        <v>0</v>
      </c>
      <c r="P30" s="205"/>
      <c r="Q30" s="206"/>
    </row>
    <row r="31" spans="2:17" ht="15" hidden="1" customHeight="1" x14ac:dyDescent="0.25"/>
    <row r="32" spans="2:17" ht="9.75" customHeight="1" x14ac:dyDescent="0.25"/>
  </sheetData>
  <mergeCells count="86">
    <mergeCell ref="O16:Q16"/>
    <mergeCell ref="O15:Q15"/>
    <mergeCell ref="O14:Q14"/>
    <mergeCell ref="O13:Q13"/>
    <mergeCell ref="O12:Q12"/>
    <mergeCell ref="O17:Q17"/>
    <mergeCell ref="O28:Q28"/>
    <mergeCell ref="O27:Q27"/>
    <mergeCell ref="O26:Q26"/>
    <mergeCell ref="O25:Q25"/>
    <mergeCell ref="O24:Q24"/>
    <mergeCell ref="O23:Q23"/>
    <mergeCell ref="O22:Q22"/>
    <mergeCell ref="O21:Q21"/>
    <mergeCell ref="O20:Q20"/>
    <mergeCell ref="O19:Q19"/>
    <mergeCell ref="O18:Q18"/>
    <mergeCell ref="C30:G30"/>
    <mergeCell ref="H30:I30"/>
    <mergeCell ref="L30:N30"/>
    <mergeCell ref="O30:Q30"/>
    <mergeCell ref="A2:Q2"/>
    <mergeCell ref="A3:Q3"/>
    <mergeCell ref="A5:Q5"/>
    <mergeCell ref="A7:Q7"/>
    <mergeCell ref="A10:Q10"/>
    <mergeCell ref="O29:Q29"/>
    <mergeCell ref="C28:G28"/>
    <mergeCell ref="H28:I28"/>
    <mergeCell ref="L28:N28"/>
    <mergeCell ref="C29:G29"/>
    <mergeCell ref="H29:I29"/>
    <mergeCell ref="L29:N29"/>
    <mergeCell ref="C26:G26"/>
    <mergeCell ref="H26:I26"/>
    <mergeCell ref="L26:N26"/>
    <mergeCell ref="C27:G27"/>
    <mergeCell ref="H27:I27"/>
    <mergeCell ref="L27:N27"/>
    <mergeCell ref="C24:G24"/>
    <mergeCell ref="H24:I24"/>
    <mergeCell ref="L24:N24"/>
    <mergeCell ref="C25:G25"/>
    <mergeCell ref="H25:I25"/>
    <mergeCell ref="L25:N25"/>
    <mergeCell ref="C22:G22"/>
    <mergeCell ref="H22:I22"/>
    <mergeCell ref="L22:N22"/>
    <mergeCell ref="C23:G23"/>
    <mergeCell ref="H23:I23"/>
    <mergeCell ref="L23:N23"/>
    <mergeCell ref="C20:G20"/>
    <mergeCell ref="H20:I20"/>
    <mergeCell ref="L20:N20"/>
    <mergeCell ref="C21:G21"/>
    <mergeCell ref="H21:I21"/>
    <mergeCell ref="L21:N21"/>
    <mergeCell ref="C18:G18"/>
    <mergeCell ref="H18:I18"/>
    <mergeCell ref="L18:N18"/>
    <mergeCell ref="C19:G19"/>
    <mergeCell ref="H19:I19"/>
    <mergeCell ref="L19:N19"/>
    <mergeCell ref="C16:G16"/>
    <mergeCell ref="H16:I16"/>
    <mergeCell ref="L16:N16"/>
    <mergeCell ref="C17:G17"/>
    <mergeCell ref="H17:I17"/>
    <mergeCell ref="L17:N17"/>
    <mergeCell ref="C14:G14"/>
    <mergeCell ref="H14:I14"/>
    <mergeCell ref="L14:N14"/>
    <mergeCell ref="C15:G15"/>
    <mergeCell ref="H15:I15"/>
    <mergeCell ref="L15:N15"/>
    <mergeCell ref="C12:G12"/>
    <mergeCell ref="H12:I12"/>
    <mergeCell ref="L12:N12"/>
    <mergeCell ref="C13:G13"/>
    <mergeCell ref="H13:I13"/>
    <mergeCell ref="L13:N13"/>
    <mergeCell ref="C11:G11"/>
    <mergeCell ref="H11:I11"/>
    <mergeCell ref="L11:N11"/>
    <mergeCell ref="O11:Q11"/>
    <mergeCell ref="C9:N9"/>
  </mergeCells>
  <pageMargins left="0.7" right="0.7" top="0.75" bottom="0.75" header="0.3" footer="0.3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B5A6-BEB5-45C3-9F35-47CACB66530D}">
  <sheetPr>
    <pageSetUpPr fitToPage="1"/>
  </sheetPr>
  <dimension ref="A1:T76"/>
  <sheetViews>
    <sheetView showGridLines="0" workbookViewId="0">
      <pane ySplit="9" topLeftCell="A36" activePane="bottomLeft" state="frozenSplit"/>
      <selection pane="bottomLeft" activeCell="J64" sqref="J64:K64"/>
    </sheetView>
  </sheetViews>
  <sheetFormatPr defaultRowHeight="12.75" x14ac:dyDescent="0.2"/>
  <cols>
    <col min="1" max="1" width="3.28515625" style="88" customWidth="1"/>
    <col min="2" max="2" width="8.5703125" style="88" hidden="1" customWidth="1"/>
    <col min="3" max="3" width="13.42578125" style="88" customWidth="1"/>
    <col min="4" max="4" width="10.140625" style="88" customWidth="1"/>
    <col min="5" max="5" width="4" style="88" customWidth="1"/>
    <col min="6" max="6" width="10.140625" style="88" customWidth="1"/>
    <col min="7" max="7" width="12.28515625" style="88" customWidth="1"/>
    <col min="8" max="9" width="22.140625" style="88" customWidth="1"/>
    <col min="10" max="10" width="16" style="88" customWidth="1"/>
    <col min="11" max="11" width="2.140625" style="88" customWidth="1"/>
    <col min="12" max="12" width="13.7109375" style="88" hidden="1" customWidth="1"/>
    <col min="13" max="13" width="15.42578125" style="88" customWidth="1"/>
    <col min="14" max="14" width="4.7109375" style="88" customWidth="1"/>
    <col min="15" max="15" width="8.85546875" style="88" customWidth="1"/>
    <col min="16" max="16" width="3.5703125" style="88" customWidth="1"/>
    <col min="17" max="17" width="4.5703125" style="88" customWidth="1"/>
    <col min="18" max="18" width="1.140625" style="88" customWidth="1"/>
    <col min="19" max="19" width="9.5703125" style="88" customWidth="1"/>
    <col min="20" max="20" width="2.5703125" style="88" hidden="1" customWidth="1"/>
    <col min="21" max="21" width="3.42578125" style="88" customWidth="1"/>
    <col min="22" max="256" width="9.140625" style="88"/>
    <col min="257" max="257" width="3.28515625" style="88" customWidth="1"/>
    <col min="258" max="258" width="8.5703125" style="88" customWidth="1"/>
    <col min="259" max="259" width="13.42578125" style="88" customWidth="1"/>
    <col min="260" max="260" width="10.140625" style="88" customWidth="1"/>
    <col min="261" max="261" width="4" style="88" customWidth="1"/>
    <col min="262" max="262" width="10.140625" style="88" customWidth="1"/>
    <col min="263" max="263" width="12.28515625" style="88" customWidth="1"/>
    <col min="264" max="264" width="22.140625" style="88" customWidth="1"/>
    <col min="265" max="265" width="11.42578125" style="88" customWidth="1"/>
    <col min="266" max="266" width="2.140625" style="88" customWidth="1"/>
    <col min="267" max="268" width="13.7109375" style="88" customWidth="1"/>
    <col min="269" max="269" width="4.7109375" style="88" customWidth="1"/>
    <col min="270" max="270" width="5.28515625" style="88" customWidth="1"/>
    <col min="271" max="271" width="3.5703125" style="88" customWidth="1"/>
    <col min="272" max="272" width="4.5703125" style="88" customWidth="1"/>
    <col min="273" max="273" width="1.140625" style="88" customWidth="1"/>
    <col min="274" max="274" width="7.85546875" style="88" customWidth="1"/>
    <col min="275" max="275" width="0" style="88" hidden="1" customWidth="1"/>
    <col min="276" max="276" width="5.7109375" style="88" customWidth="1"/>
    <col min="277" max="277" width="3.42578125" style="88" customWidth="1"/>
    <col min="278" max="512" width="9.140625" style="88"/>
    <col min="513" max="513" width="3.28515625" style="88" customWidth="1"/>
    <col min="514" max="514" width="8.5703125" style="88" customWidth="1"/>
    <col min="515" max="515" width="13.42578125" style="88" customWidth="1"/>
    <col min="516" max="516" width="10.140625" style="88" customWidth="1"/>
    <col min="517" max="517" width="4" style="88" customWidth="1"/>
    <col min="518" max="518" width="10.140625" style="88" customWidth="1"/>
    <col min="519" max="519" width="12.28515625" style="88" customWidth="1"/>
    <col min="520" max="520" width="22.140625" style="88" customWidth="1"/>
    <col min="521" max="521" width="11.42578125" style="88" customWidth="1"/>
    <col min="522" max="522" width="2.140625" style="88" customWidth="1"/>
    <col min="523" max="524" width="13.7109375" style="88" customWidth="1"/>
    <col min="525" max="525" width="4.7109375" style="88" customWidth="1"/>
    <col min="526" max="526" width="5.28515625" style="88" customWidth="1"/>
    <col min="527" max="527" width="3.5703125" style="88" customWidth="1"/>
    <col min="528" max="528" width="4.5703125" style="88" customWidth="1"/>
    <col min="529" max="529" width="1.140625" style="88" customWidth="1"/>
    <col min="530" max="530" width="7.85546875" style="88" customWidth="1"/>
    <col min="531" max="531" width="0" style="88" hidden="1" customWidth="1"/>
    <col min="532" max="532" width="5.7109375" style="88" customWidth="1"/>
    <col min="533" max="533" width="3.42578125" style="88" customWidth="1"/>
    <col min="534" max="768" width="9.140625" style="88"/>
    <col min="769" max="769" width="3.28515625" style="88" customWidth="1"/>
    <col min="770" max="770" width="8.5703125" style="88" customWidth="1"/>
    <col min="771" max="771" width="13.42578125" style="88" customWidth="1"/>
    <col min="772" max="772" width="10.140625" style="88" customWidth="1"/>
    <col min="773" max="773" width="4" style="88" customWidth="1"/>
    <col min="774" max="774" width="10.140625" style="88" customWidth="1"/>
    <col min="775" max="775" width="12.28515625" style="88" customWidth="1"/>
    <col min="776" max="776" width="22.140625" style="88" customWidth="1"/>
    <col min="777" max="777" width="11.42578125" style="88" customWidth="1"/>
    <col min="778" max="778" width="2.140625" style="88" customWidth="1"/>
    <col min="779" max="780" width="13.7109375" style="88" customWidth="1"/>
    <col min="781" max="781" width="4.7109375" style="88" customWidth="1"/>
    <col min="782" max="782" width="5.28515625" style="88" customWidth="1"/>
    <col min="783" max="783" width="3.5703125" style="88" customWidth="1"/>
    <col min="784" max="784" width="4.5703125" style="88" customWidth="1"/>
    <col min="785" max="785" width="1.140625" style="88" customWidth="1"/>
    <col min="786" max="786" width="7.85546875" style="88" customWidth="1"/>
    <col min="787" max="787" width="0" style="88" hidden="1" customWidth="1"/>
    <col min="788" max="788" width="5.7109375" style="88" customWidth="1"/>
    <col min="789" max="789" width="3.42578125" style="88" customWidth="1"/>
    <col min="790" max="1024" width="9.140625" style="88"/>
    <col min="1025" max="1025" width="3.28515625" style="88" customWidth="1"/>
    <col min="1026" max="1026" width="8.5703125" style="88" customWidth="1"/>
    <col min="1027" max="1027" width="13.42578125" style="88" customWidth="1"/>
    <col min="1028" max="1028" width="10.140625" style="88" customWidth="1"/>
    <col min="1029" max="1029" width="4" style="88" customWidth="1"/>
    <col min="1030" max="1030" width="10.140625" style="88" customWidth="1"/>
    <col min="1031" max="1031" width="12.28515625" style="88" customWidth="1"/>
    <col min="1032" max="1032" width="22.140625" style="88" customWidth="1"/>
    <col min="1033" max="1033" width="11.42578125" style="88" customWidth="1"/>
    <col min="1034" max="1034" width="2.140625" style="88" customWidth="1"/>
    <col min="1035" max="1036" width="13.7109375" style="88" customWidth="1"/>
    <col min="1037" max="1037" width="4.7109375" style="88" customWidth="1"/>
    <col min="1038" max="1038" width="5.28515625" style="88" customWidth="1"/>
    <col min="1039" max="1039" width="3.5703125" style="88" customWidth="1"/>
    <col min="1040" max="1040" width="4.5703125" style="88" customWidth="1"/>
    <col min="1041" max="1041" width="1.140625" style="88" customWidth="1"/>
    <col min="1042" max="1042" width="7.85546875" style="88" customWidth="1"/>
    <col min="1043" max="1043" width="0" style="88" hidden="1" customWidth="1"/>
    <col min="1044" max="1044" width="5.7109375" style="88" customWidth="1"/>
    <col min="1045" max="1045" width="3.42578125" style="88" customWidth="1"/>
    <col min="1046" max="1280" width="9.140625" style="88"/>
    <col min="1281" max="1281" width="3.28515625" style="88" customWidth="1"/>
    <col min="1282" max="1282" width="8.5703125" style="88" customWidth="1"/>
    <col min="1283" max="1283" width="13.42578125" style="88" customWidth="1"/>
    <col min="1284" max="1284" width="10.140625" style="88" customWidth="1"/>
    <col min="1285" max="1285" width="4" style="88" customWidth="1"/>
    <col min="1286" max="1286" width="10.140625" style="88" customWidth="1"/>
    <col min="1287" max="1287" width="12.28515625" style="88" customWidth="1"/>
    <col min="1288" max="1288" width="22.140625" style="88" customWidth="1"/>
    <col min="1289" max="1289" width="11.42578125" style="88" customWidth="1"/>
    <col min="1290" max="1290" width="2.140625" style="88" customWidth="1"/>
    <col min="1291" max="1292" width="13.7109375" style="88" customWidth="1"/>
    <col min="1293" max="1293" width="4.7109375" style="88" customWidth="1"/>
    <col min="1294" max="1294" width="5.28515625" style="88" customWidth="1"/>
    <col min="1295" max="1295" width="3.5703125" style="88" customWidth="1"/>
    <col min="1296" max="1296" width="4.5703125" style="88" customWidth="1"/>
    <col min="1297" max="1297" width="1.140625" style="88" customWidth="1"/>
    <col min="1298" max="1298" width="7.85546875" style="88" customWidth="1"/>
    <col min="1299" max="1299" width="0" style="88" hidden="1" customWidth="1"/>
    <col min="1300" max="1300" width="5.7109375" style="88" customWidth="1"/>
    <col min="1301" max="1301" width="3.42578125" style="88" customWidth="1"/>
    <col min="1302" max="1536" width="9.140625" style="88"/>
    <col min="1537" max="1537" width="3.28515625" style="88" customWidth="1"/>
    <col min="1538" max="1538" width="8.5703125" style="88" customWidth="1"/>
    <col min="1539" max="1539" width="13.42578125" style="88" customWidth="1"/>
    <col min="1540" max="1540" width="10.140625" style="88" customWidth="1"/>
    <col min="1541" max="1541" width="4" style="88" customWidth="1"/>
    <col min="1542" max="1542" width="10.140625" style="88" customWidth="1"/>
    <col min="1543" max="1543" width="12.28515625" style="88" customWidth="1"/>
    <col min="1544" max="1544" width="22.140625" style="88" customWidth="1"/>
    <col min="1545" max="1545" width="11.42578125" style="88" customWidth="1"/>
    <col min="1546" max="1546" width="2.140625" style="88" customWidth="1"/>
    <col min="1547" max="1548" width="13.7109375" style="88" customWidth="1"/>
    <col min="1549" max="1549" width="4.7109375" style="88" customWidth="1"/>
    <col min="1550" max="1550" width="5.28515625" style="88" customWidth="1"/>
    <col min="1551" max="1551" width="3.5703125" style="88" customWidth="1"/>
    <col min="1552" max="1552" width="4.5703125" style="88" customWidth="1"/>
    <col min="1553" max="1553" width="1.140625" style="88" customWidth="1"/>
    <col min="1554" max="1554" width="7.85546875" style="88" customWidth="1"/>
    <col min="1555" max="1555" width="0" style="88" hidden="1" customWidth="1"/>
    <col min="1556" max="1556" width="5.7109375" style="88" customWidth="1"/>
    <col min="1557" max="1557" width="3.42578125" style="88" customWidth="1"/>
    <col min="1558" max="1792" width="9.140625" style="88"/>
    <col min="1793" max="1793" width="3.28515625" style="88" customWidth="1"/>
    <col min="1794" max="1794" width="8.5703125" style="88" customWidth="1"/>
    <col min="1795" max="1795" width="13.42578125" style="88" customWidth="1"/>
    <col min="1796" max="1796" width="10.140625" style="88" customWidth="1"/>
    <col min="1797" max="1797" width="4" style="88" customWidth="1"/>
    <col min="1798" max="1798" width="10.140625" style="88" customWidth="1"/>
    <col min="1799" max="1799" width="12.28515625" style="88" customWidth="1"/>
    <col min="1800" max="1800" width="22.140625" style="88" customWidth="1"/>
    <col min="1801" max="1801" width="11.42578125" style="88" customWidth="1"/>
    <col min="1802" max="1802" width="2.140625" style="88" customWidth="1"/>
    <col min="1803" max="1804" width="13.7109375" style="88" customWidth="1"/>
    <col min="1805" max="1805" width="4.7109375" style="88" customWidth="1"/>
    <col min="1806" max="1806" width="5.28515625" style="88" customWidth="1"/>
    <col min="1807" max="1807" width="3.5703125" style="88" customWidth="1"/>
    <col min="1808" max="1808" width="4.5703125" style="88" customWidth="1"/>
    <col min="1809" max="1809" width="1.140625" style="88" customWidth="1"/>
    <col min="1810" max="1810" width="7.85546875" style="88" customWidth="1"/>
    <col min="1811" max="1811" width="0" style="88" hidden="1" customWidth="1"/>
    <col min="1812" max="1812" width="5.7109375" style="88" customWidth="1"/>
    <col min="1813" max="1813" width="3.42578125" style="88" customWidth="1"/>
    <col min="1814" max="2048" width="9.140625" style="88"/>
    <col min="2049" max="2049" width="3.28515625" style="88" customWidth="1"/>
    <col min="2050" max="2050" width="8.5703125" style="88" customWidth="1"/>
    <col min="2051" max="2051" width="13.42578125" style="88" customWidth="1"/>
    <col min="2052" max="2052" width="10.140625" style="88" customWidth="1"/>
    <col min="2053" max="2053" width="4" style="88" customWidth="1"/>
    <col min="2054" max="2054" width="10.140625" style="88" customWidth="1"/>
    <col min="2055" max="2055" width="12.28515625" style="88" customWidth="1"/>
    <col min="2056" max="2056" width="22.140625" style="88" customWidth="1"/>
    <col min="2057" max="2057" width="11.42578125" style="88" customWidth="1"/>
    <col min="2058" max="2058" width="2.140625" style="88" customWidth="1"/>
    <col min="2059" max="2060" width="13.7109375" style="88" customWidth="1"/>
    <col min="2061" max="2061" width="4.7109375" style="88" customWidth="1"/>
    <col min="2062" max="2062" width="5.28515625" style="88" customWidth="1"/>
    <col min="2063" max="2063" width="3.5703125" style="88" customWidth="1"/>
    <col min="2064" max="2064" width="4.5703125" style="88" customWidth="1"/>
    <col min="2065" max="2065" width="1.140625" style="88" customWidth="1"/>
    <col min="2066" max="2066" width="7.85546875" style="88" customWidth="1"/>
    <col min="2067" max="2067" width="0" style="88" hidden="1" customWidth="1"/>
    <col min="2068" max="2068" width="5.7109375" style="88" customWidth="1"/>
    <col min="2069" max="2069" width="3.42578125" style="88" customWidth="1"/>
    <col min="2070" max="2304" width="9.140625" style="88"/>
    <col min="2305" max="2305" width="3.28515625" style="88" customWidth="1"/>
    <col min="2306" max="2306" width="8.5703125" style="88" customWidth="1"/>
    <col min="2307" max="2307" width="13.42578125" style="88" customWidth="1"/>
    <col min="2308" max="2308" width="10.140625" style="88" customWidth="1"/>
    <col min="2309" max="2309" width="4" style="88" customWidth="1"/>
    <col min="2310" max="2310" width="10.140625" style="88" customWidth="1"/>
    <col min="2311" max="2311" width="12.28515625" style="88" customWidth="1"/>
    <col min="2312" max="2312" width="22.140625" style="88" customWidth="1"/>
    <col min="2313" max="2313" width="11.42578125" style="88" customWidth="1"/>
    <col min="2314" max="2314" width="2.140625" style="88" customWidth="1"/>
    <col min="2315" max="2316" width="13.7109375" style="88" customWidth="1"/>
    <col min="2317" max="2317" width="4.7109375" style="88" customWidth="1"/>
    <col min="2318" max="2318" width="5.28515625" style="88" customWidth="1"/>
    <col min="2319" max="2319" width="3.5703125" style="88" customWidth="1"/>
    <col min="2320" max="2320" width="4.5703125" style="88" customWidth="1"/>
    <col min="2321" max="2321" width="1.140625" style="88" customWidth="1"/>
    <col min="2322" max="2322" width="7.85546875" style="88" customWidth="1"/>
    <col min="2323" max="2323" width="0" style="88" hidden="1" customWidth="1"/>
    <col min="2324" max="2324" width="5.7109375" style="88" customWidth="1"/>
    <col min="2325" max="2325" width="3.42578125" style="88" customWidth="1"/>
    <col min="2326" max="2560" width="9.140625" style="88"/>
    <col min="2561" max="2561" width="3.28515625" style="88" customWidth="1"/>
    <col min="2562" max="2562" width="8.5703125" style="88" customWidth="1"/>
    <col min="2563" max="2563" width="13.42578125" style="88" customWidth="1"/>
    <col min="2564" max="2564" width="10.140625" style="88" customWidth="1"/>
    <col min="2565" max="2565" width="4" style="88" customWidth="1"/>
    <col min="2566" max="2566" width="10.140625" style="88" customWidth="1"/>
    <col min="2567" max="2567" width="12.28515625" style="88" customWidth="1"/>
    <col min="2568" max="2568" width="22.140625" style="88" customWidth="1"/>
    <col min="2569" max="2569" width="11.42578125" style="88" customWidth="1"/>
    <col min="2570" max="2570" width="2.140625" style="88" customWidth="1"/>
    <col min="2571" max="2572" width="13.7109375" style="88" customWidth="1"/>
    <col min="2573" max="2573" width="4.7109375" style="88" customWidth="1"/>
    <col min="2574" max="2574" width="5.28515625" style="88" customWidth="1"/>
    <col min="2575" max="2575" width="3.5703125" style="88" customWidth="1"/>
    <col min="2576" max="2576" width="4.5703125" style="88" customWidth="1"/>
    <col min="2577" max="2577" width="1.140625" style="88" customWidth="1"/>
    <col min="2578" max="2578" width="7.85546875" style="88" customWidth="1"/>
    <col min="2579" max="2579" width="0" style="88" hidden="1" customWidth="1"/>
    <col min="2580" max="2580" width="5.7109375" style="88" customWidth="1"/>
    <col min="2581" max="2581" width="3.42578125" style="88" customWidth="1"/>
    <col min="2582" max="2816" width="9.140625" style="88"/>
    <col min="2817" max="2817" width="3.28515625" style="88" customWidth="1"/>
    <col min="2818" max="2818" width="8.5703125" style="88" customWidth="1"/>
    <col min="2819" max="2819" width="13.42578125" style="88" customWidth="1"/>
    <col min="2820" max="2820" width="10.140625" style="88" customWidth="1"/>
    <col min="2821" max="2821" width="4" style="88" customWidth="1"/>
    <col min="2822" max="2822" width="10.140625" style="88" customWidth="1"/>
    <col min="2823" max="2823" width="12.28515625" style="88" customWidth="1"/>
    <col min="2824" max="2824" width="22.140625" style="88" customWidth="1"/>
    <col min="2825" max="2825" width="11.42578125" style="88" customWidth="1"/>
    <col min="2826" max="2826" width="2.140625" style="88" customWidth="1"/>
    <col min="2827" max="2828" width="13.7109375" style="88" customWidth="1"/>
    <col min="2829" max="2829" width="4.7109375" style="88" customWidth="1"/>
    <col min="2830" max="2830" width="5.28515625" style="88" customWidth="1"/>
    <col min="2831" max="2831" width="3.5703125" style="88" customWidth="1"/>
    <col min="2832" max="2832" width="4.5703125" style="88" customWidth="1"/>
    <col min="2833" max="2833" width="1.140625" style="88" customWidth="1"/>
    <col min="2834" max="2834" width="7.85546875" style="88" customWidth="1"/>
    <col min="2835" max="2835" width="0" style="88" hidden="1" customWidth="1"/>
    <col min="2836" max="2836" width="5.7109375" style="88" customWidth="1"/>
    <col min="2837" max="2837" width="3.42578125" style="88" customWidth="1"/>
    <col min="2838" max="3072" width="9.140625" style="88"/>
    <col min="3073" max="3073" width="3.28515625" style="88" customWidth="1"/>
    <col min="3074" max="3074" width="8.5703125" style="88" customWidth="1"/>
    <col min="3075" max="3075" width="13.42578125" style="88" customWidth="1"/>
    <col min="3076" max="3076" width="10.140625" style="88" customWidth="1"/>
    <col min="3077" max="3077" width="4" style="88" customWidth="1"/>
    <col min="3078" max="3078" width="10.140625" style="88" customWidth="1"/>
    <col min="3079" max="3079" width="12.28515625" style="88" customWidth="1"/>
    <col min="3080" max="3080" width="22.140625" style="88" customWidth="1"/>
    <col min="3081" max="3081" width="11.42578125" style="88" customWidth="1"/>
    <col min="3082" max="3082" width="2.140625" style="88" customWidth="1"/>
    <col min="3083" max="3084" width="13.7109375" style="88" customWidth="1"/>
    <col min="3085" max="3085" width="4.7109375" style="88" customWidth="1"/>
    <col min="3086" max="3086" width="5.28515625" style="88" customWidth="1"/>
    <col min="3087" max="3087" width="3.5703125" style="88" customWidth="1"/>
    <col min="3088" max="3088" width="4.5703125" style="88" customWidth="1"/>
    <col min="3089" max="3089" width="1.140625" style="88" customWidth="1"/>
    <col min="3090" max="3090" width="7.85546875" style="88" customWidth="1"/>
    <col min="3091" max="3091" width="0" style="88" hidden="1" customWidth="1"/>
    <col min="3092" max="3092" width="5.7109375" style="88" customWidth="1"/>
    <col min="3093" max="3093" width="3.42578125" style="88" customWidth="1"/>
    <col min="3094" max="3328" width="9.140625" style="88"/>
    <col min="3329" max="3329" width="3.28515625" style="88" customWidth="1"/>
    <col min="3330" max="3330" width="8.5703125" style="88" customWidth="1"/>
    <col min="3331" max="3331" width="13.42578125" style="88" customWidth="1"/>
    <col min="3332" max="3332" width="10.140625" style="88" customWidth="1"/>
    <col min="3333" max="3333" width="4" style="88" customWidth="1"/>
    <col min="3334" max="3334" width="10.140625" style="88" customWidth="1"/>
    <col min="3335" max="3335" width="12.28515625" style="88" customWidth="1"/>
    <col min="3336" max="3336" width="22.140625" style="88" customWidth="1"/>
    <col min="3337" max="3337" width="11.42578125" style="88" customWidth="1"/>
    <col min="3338" max="3338" width="2.140625" style="88" customWidth="1"/>
    <col min="3339" max="3340" width="13.7109375" style="88" customWidth="1"/>
    <col min="3341" max="3341" width="4.7109375" style="88" customWidth="1"/>
    <col min="3342" max="3342" width="5.28515625" style="88" customWidth="1"/>
    <col min="3343" max="3343" width="3.5703125" style="88" customWidth="1"/>
    <col min="3344" max="3344" width="4.5703125" style="88" customWidth="1"/>
    <col min="3345" max="3345" width="1.140625" style="88" customWidth="1"/>
    <col min="3346" max="3346" width="7.85546875" style="88" customWidth="1"/>
    <col min="3347" max="3347" width="0" style="88" hidden="1" customWidth="1"/>
    <col min="3348" max="3348" width="5.7109375" style="88" customWidth="1"/>
    <col min="3349" max="3349" width="3.42578125" style="88" customWidth="1"/>
    <col min="3350" max="3584" width="9.140625" style="88"/>
    <col min="3585" max="3585" width="3.28515625" style="88" customWidth="1"/>
    <col min="3586" max="3586" width="8.5703125" style="88" customWidth="1"/>
    <col min="3587" max="3587" width="13.42578125" style="88" customWidth="1"/>
    <col min="3588" max="3588" width="10.140625" style="88" customWidth="1"/>
    <col min="3589" max="3589" width="4" style="88" customWidth="1"/>
    <col min="3590" max="3590" width="10.140625" style="88" customWidth="1"/>
    <col min="3591" max="3591" width="12.28515625" style="88" customWidth="1"/>
    <col min="3592" max="3592" width="22.140625" style="88" customWidth="1"/>
    <col min="3593" max="3593" width="11.42578125" style="88" customWidth="1"/>
    <col min="3594" max="3594" width="2.140625" style="88" customWidth="1"/>
    <col min="3595" max="3596" width="13.7109375" style="88" customWidth="1"/>
    <col min="3597" max="3597" width="4.7109375" style="88" customWidth="1"/>
    <col min="3598" max="3598" width="5.28515625" style="88" customWidth="1"/>
    <col min="3599" max="3599" width="3.5703125" style="88" customWidth="1"/>
    <col min="3600" max="3600" width="4.5703125" style="88" customWidth="1"/>
    <col min="3601" max="3601" width="1.140625" style="88" customWidth="1"/>
    <col min="3602" max="3602" width="7.85546875" style="88" customWidth="1"/>
    <col min="3603" max="3603" width="0" style="88" hidden="1" customWidth="1"/>
    <col min="3604" max="3604" width="5.7109375" style="88" customWidth="1"/>
    <col min="3605" max="3605" width="3.42578125" style="88" customWidth="1"/>
    <col min="3606" max="3840" width="9.140625" style="88"/>
    <col min="3841" max="3841" width="3.28515625" style="88" customWidth="1"/>
    <col min="3842" max="3842" width="8.5703125" style="88" customWidth="1"/>
    <col min="3843" max="3843" width="13.42578125" style="88" customWidth="1"/>
    <col min="3844" max="3844" width="10.140625" style="88" customWidth="1"/>
    <col min="3845" max="3845" width="4" style="88" customWidth="1"/>
    <col min="3846" max="3846" width="10.140625" style="88" customWidth="1"/>
    <col min="3847" max="3847" width="12.28515625" style="88" customWidth="1"/>
    <col min="3848" max="3848" width="22.140625" style="88" customWidth="1"/>
    <col min="3849" max="3849" width="11.42578125" style="88" customWidth="1"/>
    <col min="3850" max="3850" width="2.140625" style="88" customWidth="1"/>
    <col min="3851" max="3852" width="13.7109375" style="88" customWidth="1"/>
    <col min="3853" max="3853" width="4.7109375" style="88" customWidth="1"/>
    <col min="3854" max="3854" width="5.28515625" style="88" customWidth="1"/>
    <col min="3855" max="3855" width="3.5703125" style="88" customWidth="1"/>
    <col min="3856" max="3856" width="4.5703125" style="88" customWidth="1"/>
    <col min="3857" max="3857" width="1.140625" style="88" customWidth="1"/>
    <col min="3858" max="3858" width="7.85546875" style="88" customWidth="1"/>
    <col min="3859" max="3859" width="0" style="88" hidden="1" customWidth="1"/>
    <col min="3860" max="3860" width="5.7109375" style="88" customWidth="1"/>
    <col min="3861" max="3861" width="3.42578125" style="88" customWidth="1"/>
    <col min="3862" max="4096" width="9.140625" style="88"/>
    <col min="4097" max="4097" width="3.28515625" style="88" customWidth="1"/>
    <col min="4098" max="4098" width="8.5703125" style="88" customWidth="1"/>
    <col min="4099" max="4099" width="13.42578125" style="88" customWidth="1"/>
    <col min="4100" max="4100" width="10.140625" style="88" customWidth="1"/>
    <col min="4101" max="4101" width="4" style="88" customWidth="1"/>
    <col min="4102" max="4102" width="10.140625" style="88" customWidth="1"/>
    <col min="4103" max="4103" width="12.28515625" style="88" customWidth="1"/>
    <col min="4104" max="4104" width="22.140625" style="88" customWidth="1"/>
    <col min="4105" max="4105" width="11.42578125" style="88" customWidth="1"/>
    <col min="4106" max="4106" width="2.140625" style="88" customWidth="1"/>
    <col min="4107" max="4108" width="13.7109375" style="88" customWidth="1"/>
    <col min="4109" max="4109" width="4.7109375" style="88" customWidth="1"/>
    <col min="4110" max="4110" width="5.28515625" style="88" customWidth="1"/>
    <col min="4111" max="4111" width="3.5703125" style="88" customWidth="1"/>
    <col min="4112" max="4112" width="4.5703125" style="88" customWidth="1"/>
    <col min="4113" max="4113" width="1.140625" style="88" customWidth="1"/>
    <col min="4114" max="4114" width="7.85546875" style="88" customWidth="1"/>
    <col min="4115" max="4115" width="0" style="88" hidden="1" customWidth="1"/>
    <col min="4116" max="4116" width="5.7109375" style="88" customWidth="1"/>
    <col min="4117" max="4117" width="3.42578125" style="88" customWidth="1"/>
    <col min="4118" max="4352" width="9.140625" style="88"/>
    <col min="4353" max="4353" width="3.28515625" style="88" customWidth="1"/>
    <col min="4354" max="4354" width="8.5703125" style="88" customWidth="1"/>
    <col min="4355" max="4355" width="13.42578125" style="88" customWidth="1"/>
    <col min="4356" max="4356" width="10.140625" style="88" customWidth="1"/>
    <col min="4357" max="4357" width="4" style="88" customWidth="1"/>
    <col min="4358" max="4358" width="10.140625" style="88" customWidth="1"/>
    <col min="4359" max="4359" width="12.28515625" style="88" customWidth="1"/>
    <col min="4360" max="4360" width="22.140625" style="88" customWidth="1"/>
    <col min="4361" max="4361" width="11.42578125" style="88" customWidth="1"/>
    <col min="4362" max="4362" width="2.140625" style="88" customWidth="1"/>
    <col min="4363" max="4364" width="13.7109375" style="88" customWidth="1"/>
    <col min="4365" max="4365" width="4.7109375" style="88" customWidth="1"/>
    <col min="4366" max="4366" width="5.28515625" style="88" customWidth="1"/>
    <col min="4367" max="4367" width="3.5703125" style="88" customWidth="1"/>
    <col min="4368" max="4368" width="4.5703125" style="88" customWidth="1"/>
    <col min="4369" max="4369" width="1.140625" style="88" customWidth="1"/>
    <col min="4370" max="4370" width="7.85546875" style="88" customWidth="1"/>
    <col min="4371" max="4371" width="0" style="88" hidden="1" customWidth="1"/>
    <col min="4372" max="4372" width="5.7109375" style="88" customWidth="1"/>
    <col min="4373" max="4373" width="3.42578125" style="88" customWidth="1"/>
    <col min="4374" max="4608" width="9.140625" style="88"/>
    <col min="4609" max="4609" width="3.28515625" style="88" customWidth="1"/>
    <col min="4610" max="4610" width="8.5703125" style="88" customWidth="1"/>
    <col min="4611" max="4611" width="13.42578125" style="88" customWidth="1"/>
    <col min="4612" max="4612" width="10.140625" style="88" customWidth="1"/>
    <col min="4613" max="4613" width="4" style="88" customWidth="1"/>
    <col min="4614" max="4614" width="10.140625" style="88" customWidth="1"/>
    <col min="4615" max="4615" width="12.28515625" style="88" customWidth="1"/>
    <col min="4616" max="4616" width="22.140625" style="88" customWidth="1"/>
    <col min="4617" max="4617" width="11.42578125" style="88" customWidth="1"/>
    <col min="4618" max="4618" width="2.140625" style="88" customWidth="1"/>
    <col min="4619" max="4620" width="13.7109375" style="88" customWidth="1"/>
    <col min="4621" max="4621" width="4.7109375" style="88" customWidth="1"/>
    <col min="4622" max="4622" width="5.28515625" style="88" customWidth="1"/>
    <col min="4623" max="4623" width="3.5703125" style="88" customWidth="1"/>
    <col min="4624" max="4624" width="4.5703125" style="88" customWidth="1"/>
    <col min="4625" max="4625" width="1.140625" style="88" customWidth="1"/>
    <col min="4626" max="4626" width="7.85546875" style="88" customWidth="1"/>
    <col min="4627" max="4627" width="0" style="88" hidden="1" customWidth="1"/>
    <col min="4628" max="4628" width="5.7109375" style="88" customWidth="1"/>
    <col min="4629" max="4629" width="3.42578125" style="88" customWidth="1"/>
    <col min="4630" max="4864" width="9.140625" style="88"/>
    <col min="4865" max="4865" width="3.28515625" style="88" customWidth="1"/>
    <col min="4866" max="4866" width="8.5703125" style="88" customWidth="1"/>
    <col min="4867" max="4867" width="13.42578125" style="88" customWidth="1"/>
    <col min="4868" max="4868" width="10.140625" style="88" customWidth="1"/>
    <col min="4869" max="4869" width="4" style="88" customWidth="1"/>
    <col min="4870" max="4870" width="10.140625" style="88" customWidth="1"/>
    <col min="4871" max="4871" width="12.28515625" style="88" customWidth="1"/>
    <col min="4872" max="4872" width="22.140625" style="88" customWidth="1"/>
    <col min="4873" max="4873" width="11.42578125" style="88" customWidth="1"/>
    <col min="4874" max="4874" width="2.140625" style="88" customWidth="1"/>
    <col min="4875" max="4876" width="13.7109375" style="88" customWidth="1"/>
    <col min="4877" max="4877" width="4.7109375" style="88" customWidth="1"/>
    <col min="4878" max="4878" width="5.28515625" style="88" customWidth="1"/>
    <col min="4879" max="4879" width="3.5703125" style="88" customWidth="1"/>
    <col min="4880" max="4880" width="4.5703125" style="88" customWidth="1"/>
    <col min="4881" max="4881" width="1.140625" style="88" customWidth="1"/>
    <col min="4882" max="4882" width="7.85546875" style="88" customWidth="1"/>
    <col min="4883" max="4883" width="0" style="88" hidden="1" customWidth="1"/>
    <col min="4884" max="4884" width="5.7109375" style="88" customWidth="1"/>
    <col min="4885" max="4885" width="3.42578125" style="88" customWidth="1"/>
    <col min="4886" max="5120" width="9.140625" style="88"/>
    <col min="5121" max="5121" width="3.28515625" style="88" customWidth="1"/>
    <col min="5122" max="5122" width="8.5703125" style="88" customWidth="1"/>
    <col min="5123" max="5123" width="13.42578125" style="88" customWidth="1"/>
    <col min="5124" max="5124" width="10.140625" style="88" customWidth="1"/>
    <col min="5125" max="5125" width="4" style="88" customWidth="1"/>
    <col min="5126" max="5126" width="10.140625" style="88" customWidth="1"/>
    <col min="5127" max="5127" width="12.28515625" style="88" customWidth="1"/>
    <col min="5128" max="5128" width="22.140625" style="88" customWidth="1"/>
    <col min="5129" max="5129" width="11.42578125" style="88" customWidth="1"/>
    <col min="5130" max="5130" width="2.140625" style="88" customWidth="1"/>
    <col min="5131" max="5132" width="13.7109375" style="88" customWidth="1"/>
    <col min="5133" max="5133" width="4.7109375" style="88" customWidth="1"/>
    <col min="5134" max="5134" width="5.28515625" style="88" customWidth="1"/>
    <col min="5135" max="5135" width="3.5703125" style="88" customWidth="1"/>
    <col min="5136" max="5136" width="4.5703125" style="88" customWidth="1"/>
    <col min="5137" max="5137" width="1.140625" style="88" customWidth="1"/>
    <col min="5138" max="5138" width="7.85546875" style="88" customWidth="1"/>
    <col min="5139" max="5139" width="0" style="88" hidden="1" customWidth="1"/>
    <col min="5140" max="5140" width="5.7109375" style="88" customWidth="1"/>
    <col min="5141" max="5141" width="3.42578125" style="88" customWidth="1"/>
    <col min="5142" max="5376" width="9.140625" style="88"/>
    <col min="5377" max="5377" width="3.28515625" style="88" customWidth="1"/>
    <col min="5378" max="5378" width="8.5703125" style="88" customWidth="1"/>
    <col min="5379" max="5379" width="13.42578125" style="88" customWidth="1"/>
    <col min="5380" max="5380" width="10.140625" style="88" customWidth="1"/>
    <col min="5381" max="5381" width="4" style="88" customWidth="1"/>
    <col min="5382" max="5382" width="10.140625" style="88" customWidth="1"/>
    <col min="5383" max="5383" width="12.28515625" style="88" customWidth="1"/>
    <col min="5384" max="5384" width="22.140625" style="88" customWidth="1"/>
    <col min="5385" max="5385" width="11.42578125" style="88" customWidth="1"/>
    <col min="5386" max="5386" width="2.140625" style="88" customWidth="1"/>
    <col min="5387" max="5388" width="13.7109375" style="88" customWidth="1"/>
    <col min="5389" max="5389" width="4.7109375" style="88" customWidth="1"/>
    <col min="5390" max="5390" width="5.28515625" style="88" customWidth="1"/>
    <col min="5391" max="5391" width="3.5703125" style="88" customWidth="1"/>
    <col min="5392" max="5392" width="4.5703125" style="88" customWidth="1"/>
    <col min="5393" max="5393" width="1.140625" style="88" customWidth="1"/>
    <col min="5394" max="5394" width="7.85546875" style="88" customWidth="1"/>
    <col min="5395" max="5395" width="0" style="88" hidden="1" customWidth="1"/>
    <col min="5396" max="5396" width="5.7109375" style="88" customWidth="1"/>
    <col min="5397" max="5397" width="3.42578125" style="88" customWidth="1"/>
    <col min="5398" max="5632" width="9.140625" style="88"/>
    <col min="5633" max="5633" width="3.28515625" style="88" customWidth="1"/>
    <col min="5634" max="5634" width="8.5703125" style="88" customWidth="1"/>
    <col min="5635" max="5635" width="13.42578125" style="88" customWidth="1"/>
    <col min="5636" max="5636" width="10.140625" style="88" customWidth="1"/>
    <col min="5637" max="5637" width="4" style="88" customWidth="1"/>
    <col min="5638" max="5638" width="10.140625" style="88" customWidth="1"/>
    <col min="5639" max="5639" width="12.28515625" style="88" customWidth="1"/>
    <col min="5640" max="5640" width="22.140625" style="88" customWidth="1"/>
    <col min="5641" max="5641" width="11.42578125" style="88" customWidth="1"/>
    <col min="5642" max="5642" width="2.140625" style="88" customWidth="1"/>
    <col min="5643" max="5644" width="13.7109375" style="88" customWidth="1"/>
    <col min="5645" max="5645" width="4.7109375" style="88" customWidth="1"/>
    <col min="5646" max="5646" width="5.28515625" style="88" customWidth="1"/>
    <col min="5647" max="5647" width="3.5703125" style="88" customWidth="1"/>
    <col min="5648" max="5648" width="4.5703125" style="88" customWidth="1"/>
    <col min="5649" max="5649" width="1.140625" style="88" customWidth="1"/>
    <col min="5650" max="5650" width="7.85546875" style="88" customWidth="1"/>
    <col min="5651" max="5651" width="0" style="88" hidden="1" customWidth="1"/>
    <col min="5652" max="5652" width="5.7109375" style="88" customWidth="1"/>
    <col min="5653" max="5653" width="3.42578125" style="88" customWidth="1"/>
    <col min="5654" max="5888" width="9.140625" style="88"/>
    <col min="5889" max="5889" width="3.28515625" style="88" customWidth="1"/>
    <col min="5890" max="5890" width="8.5703125" style="88" customWidth="1"/>
    <col min="5891" max="5891" width="13.42578125" style="88" customWidth="1"/>
    <col min="5892" max="5892" width="10.140625" style="88" customWidth="1"/>
    <col min="5893" max="5893" width="4" style="88" customWidth="1"/>
    <col min="5894" max="5894" width="10.140625" style="88" customWidth="1"/>
    <col min="5895" max="5895" width="12.28515625" style="88" customWidth="1"/>
    <col min="5896" max="5896" width="22.140625" style="88" customWidth="1"/>
    <col min="5897" max="5897" width="11.42578125" style="88" customWidth="1"/>
    <col min="5898" max="5898" width="2.140625" style="88" customWidth="1"/>
    <col min="5899" max="5900" width="13.7109375" style="88" customWidth="1"/>
    <col min="5901" max="5901" width="4.7109375" style="88" customWidth="1"/>
    <col min="5902" max="5902" width="5.28515625" style="88" customWidth="1"/>
    <col min="5903" max="5903" width="3.5703125" style="88" customWidth="1"/>
    <col min="5904" max="5904" width="4.5703125" style="88" customWidth="1"/>
    <col min="5905" max="5905" width="1.140625" style="88" customWidth="1"/>
    <col min="5906" max="5906" width="7.85546875" style="88" customWidth="1"/>
    <col min="5907" max="5907" width="0" style="88" hidden="1" customWidth="1"/>
    <col min="5908" max="5908" width="5.7109375" style="88" customWidth="1"/>
    <col min="5909" max="5909" width="3.42578125" style="88" customWidth="1"/>
    <col min="5910" max="6144" width="9.140625" style="88"/>
    <col min="6145" max="6145" width="3.28515625" style="88" customWidth="1"/>
    <col min="6146" max="6146" width="8.5703125" style="88" customWidth="1"/>
    <col min="6147" max="6147" width="13.42578125" style="88" customWidth="1"/>
    <col min="6148" max="6148" width="10.140625" style="88" customWidth="1"/>
    <col min="6149" max="6149" width="4" style="88" customWidth="1"/>
    <col min="6150" max="6150" width="10.140625" style="88" customWidth="1"/>
    <col min="6151" max="6151" width="12.28515625" style="88" customWidth="1"/>
    <col min="6152" max="6152" width="22.140625" style="88" customWidth="1"/>
    <col min="6153" max="6153" width="11.42578125" style="88" customWidth="1"/>
    <col min="6154" max="6154" width="2.140625" style="88" customWidth="1"/>
    <col min="6155" max="6156" width="13.7109375" style="88" customWidth="1"/>
    <col min="6157" max="6157" width="4.7109375" style="88" customWidth="1"/>
    <col min="6158" max="6158" width="5.28515625" style="88" customWidth="1"/>
    <col min="6159" max="6159" width="3.5703125" style="88" customWidth="1"/>
    <col min="6160" max="6160" width="4.5703125" style="88" customWidth="1"/>
    <col min="6161" max="6161" width="1.140625" style="88" customWidth="1"/>
    <col min="6162" max="6162" width="7.85546875" style="88" customWidth="1"/>
    <col min="6163" max="6163" width="0" style="88" hidden="1" customWidth="1"/>
    <col min="6164" max="6164" width="5.7109375" style="88" customWidth="1"/>
    <col min="6165" max="6165" width="3.42578125" style="88" customWidth="1"/>
    <col min="6166" max="6400" width="9.140625" style="88"/>
    <col min="6401" max="6401" width="3.28515625" style="88" customWidth="1"/>
    <col min="6402" max="6402" width="8.5703125" style="88" customWidth="1"/>
    <col min="6403" max="6403" width="13.42578125" style="88" customWidth="1"/>
    <col min="6404" max="6404" width="10.140625" style="88" customWidth="1"/>
    <col min="6405" max="6405" width="4" style="88" customWidth="1"/>
    <col min="6406" max="6406" width="10.140625" style="88" customWidth="1"/>
    <col min="6407" max="6407" width="12.28515625" style="88" customWidth="1"/>
    <col min="6408" max="6408" width="22.140625" style="88" customWidth="1"/>
    <col min="6409" max="6409" width="11.42578125" style="88" customWidth="1"/>
    <col min="6410" max="6410" width="2.140625" style="88" customWidth="1"/>
    <col min="6411" max="6412" width="13.7109375" style="88" customWidth="1"/>
    <col min="6413" max="6413" width="4.7109375" style="88" customWidth="1"/>
    <col min="6414" max="6414" width="5.28515625" style="88" customWidth="1"/>
    <col min="6415" max="6415" width="3.5703125" style="88" customWidth="1"/>
    <col min="6416" max="6416" width="4.5703125" style="88" customWidth="1"/>
    <col min="6417" max="6417" width="1.140625" style="88" customWidth="1"/>
    <col min="6418" max="6418" width="7.85546875" style="88" customWidth="1"/>
    <col min="6419" max="6419" width="0" style="88" hidden="1" customWidth="1"/>
    <col min="6420" max="6420" width="5.7109375" style="88" customWidth="1"/>
    <col min="6421" max="6421" width="3.42578125" style="88" customWidth="1"/>
    <col min="6422" max="6656" width="9.140625" style="88"/>
    <col min="6657" max="6657" width="3.28515625" style="88" customWidth="1"/>
    <col min="6658" max="6658" width="8.5703125" style="88" customWidth="1"/>
    <col min="6659" max="6659" width="13.42578125" style="88" customWidth="1"/>
    <col min="6660" max="6660" width="10.140625" style="88" customWidth="1"/>
    <col min="6661" max="6661" width="4" style="88" customWidth="1"/>
    <col min="6662" max="6662" width="10.140625" style="88" customWidth="1"/>
    <col min="6663" max="6663" width="12.28515625" style="88" customWidth="1"/>
    <col min="6664" max="6664" width="22.140625" style="88" customWidth="1"/>
    <col min="6665" max="6665" width="11.42578125" style="88" customWidth="1"/>
    <col min="6666" max="6666" width="2.140625" style="88" customWidth="1"/>
    <col min="6667" max="6668" width="13.7109375" style="88" customWidth="1"/>
    <col min="6669" max="6669" width="4.7109375" style="88" customWidth="1"/>
    <col min="6670" max="6670" width="5.28515625" style="88" customWidth="1"/>
    <col min="6671" max="6671" width="3.5703125" style="88" customWidth="1"/>
    <col min="6672" max="6672" width="4.5703125" style="88" customWidth="1"/>
    <col min="6673" max="6673" width="1.140625" style="88" customWidth="1"/>
    <col min="6674" max="6674" width="7.85546875" style="88" customWidth="1"/>
    <col min="6675" max="6675" width="0" style="88" hidden="1" customWidth="1"/>
    <col min="6676" max="6676" width="5.7109375" style="88" customWidth="1"/>
    <col min="6677" max="6677" width="3.42578125" style="88" customWidth="1"/>
    <col min="6678" max="6912" width="9.140625" style="88"/>
    <col min="6913" max="6913" width="3.28515625" style="88" customWidth="1"/>
    <col min="6914" max="6914" width="8.5703125" style="88" customWidth="1"/>
    <col min="6915" max="6915" width="13.42578125" style="88" customWidth="1"/>
    <col min="6916" max="6916" width="10.140625" style="88" customWidth="1"/>
    <col min="6917" max="6917" width="4" style="88" customWidth="1"/>
    <col min="6918" max="6918" width="10.140625" style="88" customWidth="1"/>
    <col min="6919" max="6919" width="12.28515625" style="88" customWidth="1"/>
    <col min="6920" max="6920" width="22.140625" style="88" customWidth="1"/>
    <col min="6921" max="6921" width="11.42578125" style="88" customWidth="1"/>
    <col min="6922" max="6922" width="2.140625" style="88" customWidth="1"/>
    <col min="6923" max="6924" width="13.7109375" style="88" customWidth="1"/>
    <col min="6925" max="6925" width="4.7109375" style="88" customWidth="1"/>
    <col min="6926" max="6926" width="5.28515625" style="88" customWidth="1"/>
    <col min="6927" max="6927" width="3.5703125" style="88" customWidth="1"/>
    <col min="6928" max="6928" width="4.5703125" style="88" customWidth="1"/>
    <col min="6929" max="6929" width="1.140625" style="88" customWidth="1"/>
    <col min="6930" max="6930" width="7.85546875" style="88" customWidth="1"/>
    <col min="6931" max="6931" width="0" style="88" hidden="1" customWidth="1"/>
    <col min="6932" max="6932" width="5.7109375" style="88" customWidth="1"/>
    <col min="6933" max="6933" width="3.42578125" style="88" customWidth="1"/>
    <col min="6934" max="7168" width="9.140625" style="88"/>
    <col min="7169" max="7169" width="3.28515625" style="88" customWidth="1"/>
    <col min="7170" max="7170" width="8.5703125" style="88" customWidth="1"/>
    <col min="7171" max="7171" width="13.42578125" style="88" customWidth="1"/>
    <col min="7172" max="7172" width="10.140625" style="88" customWidth="1"/>
    <col min="7173" max="7173" width="4" style="88" customWidth="1"/>
    <col min="7174" max="7174" width="10.140625" style="88" customWidth="1"/>
    <col min="7175" max="7175" width="12.28515625" style="88" customWidth="1"/>
    <col min="7176" max="7176" width="22.140625" style="88" customWidth="1"/>
    <col min="7177" max="7177" width="11.42578125" style="88" customWidth="1"/>
    <col min="7178" max="7178" width="2.140625" style="88" customWidth="1"/>
    <col min="7179" max="7180" width="13.7109375" style="88" customWidth="1"/>
    <col min="7181" max="7181" width="4.7109375" style="88" customWidth="1"/>
    <col min="7182" max="7182" width="5.28515625" style="88" customWidth="1"/>
    <col min="7183" max="7183" width="3.5703125" style="88" customWidth="1"/>
    <col min="7184" max="7184" width="4.5703125" style="88" customWidth="1"/>
    <col min="7185" max="7185" width="1.140625" style="88" customWidth="1"/>
    <col min="7186" max="7186" width="7.85546875" style="88" customWidth="1"/>
    <col min="7187" max="7187" width="0" style="88" hidden="1" customWidth="1"/>
    <col min="7188" max="7188" width="5.7109375" style="88" customWidth="1"/>
    <col min="7189" max="7189" width="3.42578125" style="88" customWidth="1"/>
    <col min="7190" max="7424" width="9.140625" style="88"/>
    <col min="7425" max="7425" width="3.28515625" style="88" customWidth="1"/>
    <col min="7426" max="7426" width="8.5703125" style="88" customWidth="1"/>
    <col min="7427" max="7427" width="13.42578125" style="88" customWidth="1"/>
    <col min="7428" max="7428" width="10.140625" style="88" customWidth="1"/>
    <col min="7429" max="7429" width="4" style="88" customWidth="1"/>
    <col min="7430" max="7430" width="10.140625" style="88" customWidth="1"/>
    <col min="7431" max="7431" width="12.28515625" style="88" customWidth="1"/>
    <col min="7432" max="7432" width="22.140625" style="88" customWidth="1"/>
    <col min="7433" max="7433" width="11.42578125" style="88" customWidth="1"/>
    <col min="7434" max="7434" width="2.140625" style="88" customWidth="1"/>
    <col min="7435" max="7436" width="13.7109375" style="88" customWidth="1"/>
    <col min="7437" max="7437" width="4.7109375" style="88" customWidth="1"/>
    <col min="7438" max="7438" width="5.28515625" style="88" customWidth="1"/>
    <col min="7439" max="7439" width="3.5703125" style="88" customWidth="1"/>
    <col min="7440" max="7440" width="4.5703125" style="88" customWidth="1"/>
    <col min="7441" max="7441" width="1.140625" style="88" customWidth="1"/>
    <col min="7442" max="7442" width="7.85546875" style="88" customWidth="1"/>
    <col min="7443" max="7443" width="0" style="88" hidden="1" customWidth="1"/>
    <col min="7444" max="7444" width="5.7109375" style="88" customWidth="1"/>
    <col min="7445" max="7445" width="3.42578125" style="88" customWidth="1"/>
    <col min="7446" max="7680" width="9.140625" style="88"/>
    <col min="7681" max="7681" width="3.28515625" style="88" customWidth="1"/>
    <col min="7682" max="7682" width="8.5703125" style="88" customWidth="1"/>
    <col min="7683" max="7683" width="13.42578125" style="88" customWidth="1"/>
    <col min="7684" max="7684" width="10.140625" style="88" customWidth="1"/>
    <col min="7685" max="7685" width="4" style="88" customWidth="1"/>
    <col min="7686" max="7686" width="10.140625" style="88" customWidth="1"/>
    <col min="7687" max="7687" width="12.28515625" style="88" customWidth="1"/>
    <col min="7688" max="7688" width="22.140625" style="88" customWidth="1"/>
    <col min="7689" max="7689" width="11.42578125" style="88" customWidth="1"/>
    <col min="7690" max="7690" width="2.140625" style="88" customWidth="1"/>
    <col min="7691" max="7692" width="13.7109375" style="88" customWidth="1"/>
    <col min="7693" max="7693" width="4.7109375" style="88" customWidth="1"/>
    <col min="7694" max="7694" width="5.28515625" style="88" customWidth="1"/>
    <col min="7695" max="7695" width="3.5703125" style="88" customWidth="1"/>
    <col min="7696" max="7696" width="4.5703125" style="88" customWidth="1"/>
    <col min="7697" max="7697" width="1.140625" style="88" customWidth="1"/>
    <col min="7698" max="7698" width="7.85546875" style="88" customWidth="1"/>
    <col min="7699" max="7699" width="0" style="88" hidden="1" customWidth="1"/>
    <col min="7700" max="7700" width="5.7109375" style="88" customWidth="1"/>
    <col min="7701" max="7701" width="3.42578125" style="88" customWidth="1"/>
    <col min="7702" max="7936" width="9.140625" style="88"/>
    <col min="7937" max="7937" width="3.28515625" style="88" customWidth="1"/>
    <col min="7938" max="7938" width="8.5703125" style="88" customWidth="1"/>
    <col min="7939" max="7939" width="13.42578125" style="88" customWidth="1"/>
    <col min="7940" max="7940" width="10.140625" style="88" customWidth="1"/>
    <col min="7941" max="7941" width="4" style="88" customWidth="1"/>
    <col min="7942" max="7942" width="10.140625" style="88" customWidth="1"/>
    <col min="7943" max="7943" width="12.28515625" style="88" customWidth="1"/>
    <col min="7944" max="7944" width="22.140625" style="88" customWidth="1"/>
    <col min="7945" max="7945" width="11.42578125" style="88" customWidth="1"/>
    <col min="7946" max="7946" width="2.140625" style="88" customWidth="1"/>
    <col min="7947" max="7948" width="13.7109375" style="88" customWidth="1"/>
    <col min="7949" max="7949" width="4.7109375" style="88" customWidth="1"/>
    <col min="7950" max="7950" width="5.28515625" style="88" customWidth="1"/>
    <col min="7951" max="7951" width="3.5703125" style="88" customWidth="1"/>
    <col min="7952" max="7952" width="4.5703125" style="88" customWidth="1"/>
    <col min="7953" max="7953" width="1.140625" style="88" customWidth="1"/>
    <col min="7954" max="7954" width="7.85546875" style="88" customWidth="1"/>
    <col min="7955" max="7955" width="0" style="88" hidden="1" customWidth="1"/>
    <col min="7956" max="7956" width="5.7109375" style="88" customWidth="1"/>
    <col min="7957" max="7957" width="3.42578125" style="88" customWidth="1"/>
    <col min="7958" max="8192" width="9.140625" style="88"/>
    <col min="8193" max="8193" width="3.28515625" style="88" customWidth="1"/>
    <col min="8194" max="8194" width="8.5703125" style="88" customWidth="1"/>
    <col min="8195" max="8195" width="13.42578125" style="88" customWidth="1"/>
    <col min="8196" max="8196" width="10.140625" style="88" customWidth="1"/>
    <col min="8197" max="8197" width="4" style="88" customWidth="1"/>
    <col min="8198" max="8198" width="10.140625" style="88" customWidth="1"/>
    <col min="8199" max="8199" width="12.28515625" style="88" customWidth="1"/>
    <col min="8200" max="8200" width="22.140625" style="88" customWidth="1"/>
    <col min="8201" max="8201" width="11.42578125" style="88" customWidth="1"/>
    <col min="8202" max="8202" width="2.140625" style="88" customWidth="1"/>
    <col min="8203" max="8204" width="13.7109375" style="88" customWidth="1"/>
    <col min="8205" max="8205" width="4.7109375" style="88" customWidth="1"/>
    <col min="8206" max="8206" width="5.28515625" style="88" customWidth="1"/>
    <col min="8207" max="8207" width="3.5703125" style="88" customWidth="1"/>
    <col min="8208" max="8208" width="4.5703125" style="88" customWidth="1"/>
    <col min="8209" max="8209" width="1.140625" style="88" customWidth="1"/>
    <col min="8210" max="8210" width="7.85546875" style="88" customWidth="1"/>
    <col min="8211" max="8211" width="0" style="88" hidden="1" customWidth="1"/>
    <col min="8212" max="8212" width="5.7109375" style="88" customWidth="1"/>
    <col min="8213" max="8213" width="3.42578125" style="88" customWidth="1"/>
    <col min="8214" max="8448" width="9.140625" style="88"/>
    <col min="8449" max="8449" width="3.28515625" style="88" customWidth="1"/>
    <col min="8450" max="8450" width="8.5703125" style="88" customWidth="1"/>
    <col min="8451" max="8451" width="13.42578125" style="88" customWidth="1"/>
    <col min="8452" max="8452" width="10.140625" style="88" customWidth="1"/>
    <col min="8453" max="8453" width="4" style="88" customWidth="1"/>
    <col min="8454" max="8454" width="10.140625" style="88" customWidth="1"/>
    <col min="8455" max="8455" width="12.28515625" style="88" customWidth="1"/>
    <col min="8456" max="8456" width="22.140625" style="88" customWidth="1"/>
    <col min="8457" max="8457" width="11.42578125" style="88" customWidth="1"/>
    <col min="8458" max="8458" width="2.140625" style="88" customWidth="1"/>
    <col min="8459" max="8460" width="13.7109375" style="88" customWidth="1"/>
    <col min="8461" max="8461" width="4.7109375" style="88" customWidth="1"/>
    <col min="8462" max="8462" width="5.28515625" style="88" customWidth="1"/>
    <col min="8463" max="8463" width="3.5703125" style="88" customWidth="1"/>
    <col min="8464" max="8464" width="4.5703125" style="88" customWidth="1"/>
    <col min="8465" max="8465" width="1.140625" style="88" customWidth="1"/>
    <col min="8466" max="8466" width="7.85546875" style="88" customWidth="1"/>
    <col min="8467" max="8467" width="0" style="88" hidden="1" customWidth="1"/>
    <col min="8468" max="8468" width="5.7109375" style="88" customWidth="1"/>
    <col min="8469" max="8469" width="3.42578125" style="88" customWidth="1"/>
    <col min="8470" max="8704" width="9.140625" style="88"/>
    <col min="8705" max="8705" width="3.28515625" style="88" customWidth="1"/>
    <col min="8706" max="8706" width="8.5703125" style="88" customWidth="1"/>
    <col min="8707" max="8707" width="13.42578125" style="88" customWidth="1"/>
    <col min="8708" max="8708" width="10.140625" style="88" customWidth="1"/>
    <col min="8709" max="8709" width="4" style="88" customWidth="1"/>
    <col min="8710" max="8710" width="10.140625" style="88" customWidth="1"/>
    <col min="8711" max="8711" width="12.28515625" style="88" customWidth="1"/>
    <col min="8712" max="8712" width="22.140625" style="88" customWidth="1"/>
    <col min="8713" max="8713" width="11.42578125" style="88" customWidth="1"/>
    <col min="8714" max="8714" width="2.140625" style="88" customWidth="1"/>
    <col min="8715" max="8716" width="13.7109375" style="88" customWidth="1"/>
    <col min="8717" max="8717" width="4.7109375" style="88" customWidth="1"/>
    <col min="8718" max="8718" width="5.28515625" style="88" customWidth="1"/>
    <col min="8719" max="8719" width="3.5703125" style="88" customWidth="1"/>
    <col min="8720" max="8720" width="4.5703125" style="88" customWidth="1"/>
    <col min="8721" max="8721" width="1.140625" style="88" customWidth="1"/>
    <col min="8722" max="8722" width="7.85546875" style="88" customWidth="1"/>
    <col min="8723" max="8723" width="0" style="88" hidden="1" customWidth="1"/>
    <col min="8724" max="8724" width="5.7109375" style="88" customWidth="1"/>
    <col min="8725" max="8725" width="3.42578125" style="88" customWidth="1"/>
    <col min="8726" max="8960" width="9.140625" style="88"/>
    <col min="8961" max="8961" width="3.28515625" style="88" customWidth="1"/>
    <col min="8962" max="8962" width="8.5703125" style="88" customWidth="1"/>
    <col min="8963" max="8963" width="13.42578125" style="88" customWidth="1"/>
    <col min="8964" max="8964" width="10.140625" style="88" customWidth="1"/>
    <col min="8965" max="8965" width="4" style="88" customWidth="1"/>
    <col min="8966" max="8966" width="10.140625" style="88" customWidth="1"/>
    <col min="8967" max="8967" width="12.28515625" style="88" customWidth="1"/>
    <col min="8968" max="8968" width="22.140625" style="88" customWidth="1"/>
    <col min="8969" max="8969" width="11.42578125" style="88" customWidth="1"/>
    <col min="8970" max="8970" width="2.140625" style="88" customWidth="1"/>
    <col min="8971" max="8972" width="13.7109375" style="88" customWidth="1"/>
    <col min="8973" max="8973" width="4.7109375" style="88" customWidth="1"/>
    <col min="8974" max="8974" width="5.28515625" style="88" customWidth="1"/>
    <col min="8975" max="8975" width="3.5703125" style="88" customWidth="1"/>
    <col min="8976" max="8976" width="4.5703125" style="88" customWidth="1"/>
    <col min="8977" max="8977" width="1.140625" style="88" customWidth="1"/>
    <col min="8978" max="8978" width="7.85546875" style="88" customWidth="1"/>
    <col min="8979" max="8979" width="0" style="88" hidden="1" customWidth="1"/>
    <col min="8980" max="8980" width="5.7109375" style="88" customWidth="1"/>
    <col min="8981" max="8981" width="3.42578125" style="88" customWidth="1"/>
    <col min="8982" max="9216" width="9.140625" style="88"/>
    <col min="9217" max="9217" width="3.28515625" style="88" customWidth="1"/>
    <col min="9218" max="9218" width="8.5703125" style="88" customWidth="1"/>
    <col min="9219" max="9219" width="13.42578125" style="88" customWidth="1"/>
    <col min="9220" max="9220" width="10.140625" style="88" customWidth="1"/>
    <col min="9221" max="9221" width="4" style="88" customWidth="1"/>
    <col min="9222" max="9222" width="10.140625" style="88" customWidth="1"/>
    <col min="9223" max="9223" width="12.28515625" style="88" customWidth="1"/>
    <col min="9224" max="9224" width="22.140625" style="88" customWidth="1"/>
    <col min="9225" max="9225" width="11.42578125" style="88" customWidth="1"/>
    <col min="9226" max="9226" width="2.140625" style="88" customWidth="1"/>
    <col min="9227" max="9228" width="13.7109375" style="88" customWidth="1"/>
    <col min="9229" max="9229" width="4.7109375" style="88" customWidth="1"/>
    <col min="9230" max="9230" width="5.28515625" style="88" customWidth="1"/>
    <col min="9231" max="9231" width="3.5703125" style="88" customWidth="1"/>
    <col min="9232" max="9232" width="4.5703125" style="88" customWidth="1"/>
    <col min="9233" max="9233" width="1.140625" style="88" customWidth="1"/>
    <col min="9234" max="9234" width="7.85546875" style="88" customWidth="1"/>
    <col min="9235" max="9235" width="0" style="88" hidden="1" customWidth="1"/>
    <col min="9236" max="9236" width="5.7109375" style="88" customWidth="1"/>
    <col min="9237" max="9237" width="3.42578125" style="88" customWidth="1"/>
    <col min="9238" max="9472" width="9.140625" style="88"/>
    <col min="9473" max="9473" width="3.28515625" style="88" customWidth="1"/>
    <col min="9474" max="9474" width="8.5703125" style="88" customWidth="1"/>
    <col min="9475" max="9475" width="13.42578125" style="88" customWidth="1"/>
    <col min="9476" max="9476" width="10.140625" style="88" customWidth="1"/>
    <col min="9477" max="9477" width="4" style="88" customWidth="1"/>
    <col min="9478" max="9478" width="10.140625" style="88" customWidth="1"/>
    <col min="9479" max="9479" width="12.28515625" style="88" customWidth="1"/>
    <col min="9480" max="9480" width="22.140625" style="88" customWidth="1"/>
    <col min="9481" max="9481" width="11.42578125" style="88" customWidth="1"/>
    <col min="9482" max="9482" width="2.140625" style="88" customWidth="1"/>
    <col min="9483" max="9484" width="13.7109375" style="88" customWidth="1"/>
    <col min="9485" max="9485" width="4.7109375" style="88" customWidth="1"/>
    <col min="9486" max="9486" width="5.28515625" style="88" customWidth="1"/>
    <col min="9487" max="9487" width="3.5703125" style="88" customWidth="1"/>
    <col min="9488" max="9488" width="4.5703125" style="88" customWidth="1"/>
    <col min="9489" max="9489" width="1.140625" style="88" customWidth="1"/>
    <col min="9490" max="9490" width="7.85546875" style="88" customWidth="1"/>
    <col min="9491" max="9491" width="0" style="88" hidden="1" customWidth="1"/>
    <col min="9492" max="9492" width="5.7109375" style="88" customWidth="1"/>
    <col min="9493" max="9493" width="3.42578125" style="88" customWidth="1"/>
    <col min="9494" max="9728" width="9.140625" style="88"/>
    <col min="9729" max="9729" width="3.28515625" style="88" customWidth="1"/>
    <col min="9730" max="9730" width="8.5703125" style="88" customWidth="1"/>
    <col min="9731" max="9731" width="13.42578125" style="88" customWidth="1"/>
    <col min="9732" max="9732" width="10.140625" style="88" customWidth="1"/>
    <col min="9733" max="9733" width="4" style="88" customWidth="1"/>
    <col min="9734" max="9734" width="10.140625" style="88" customWidth="1"/>
    <col min="9735" max="9735" width="12.28515625" style="88" customWidth="1"/>
    <col min="9736" max="9736" width="22.140625" style="88" customWidth="1"/>
    <col min="9737" max="9737" width="11.42578125" style="88" customWidth="1"/>
    <col min="9738" max="9738" width="2.140625" style="88" customWidth="1"/>
    <col min="9739" max="9740" width="13.7109375" style="88" customWidth="1"/>
    <col min="9741" max="9741" width="4.7109375" style="88" customWidth="1"/>
    <col min="9742" max="9742" width="5.28515625" style="88" customWidth="1"/>
    <col min="9743" max="9743" width="3.5703125" style="88" customWidth="1"/>
    <col min="9744" max="9744" width="4.5703125" style="88" customWidth="1"/>
    <col min="9745" max="9745" width="1.140625" style="88" customWidth="1"/>
    <col min="9746" max="9746" width="7.85546875" style="88" customWidth="1"/>
    <col min="9747" max="9747" width="0" style="88" hidden="1" customWidth="1"/>
    <col min="9748" max="9748" width="5.7109375" style="88" customWidth="1"/>
    <col min="9749" max="9749" width="3.42578125" style="88" customWidth="1"/>
    <col min="9750" max="9984" width="9.140625" style="88"/>
    <col min="9985" max="9985" width="3.28515625" style="88" customWidth="1"/>
    <col min="9986" max="9986" width="8.5703125" style="88" customWidth="1"/>
    <col min="9987" max="9987" width="13.42578125" style="88" customWidth="1"/>
    <col min="9988" max="9988" width="10.140625" style="88" customWidth="1"/>
    <col min="9989" max="9989" width="4" style="88" customWidth="1"/>
    <col min="9990" max="9990" width="10.140625" style="88" customWidth="1"/>
    <col min="9991" max="9991" width="12.28515625" style="88" customWidth="1"/>
    <col min="9992" max="9992" width="22.140625" style="88" customWidth="1"/>
    <col min="9993" max="9993" width="11.42578125" style="88" customWidth="1"/>
    <col min="9994" max="9994" width="2.140625" style="88" customWidth="1"/>
    <col min="9995" max="9996" width="13.7109375" style="88" customWidth="1"/>
    <col min="9997" max="9997" width="4.7109375" style="88" customWidth="1"/>
    <col min="9998" max="9998" width="5.28515625" style="88" customWidth="1"/>
    <col min="9999" max="9999" width="3.5703125" style="88" customWidth="1"/>
    <col min="10000" max="10000" width="4.5703125" style="88" customWidth="1"/>
    <col min="10001" max="10001" width="1.140625" style="88" customWidth="1"/>
    <col min="10002" max="10002" width="7.85546875" style="88" customWidth="1"/>
    <col min="10003" max="10003" width="0" style="88" hidden="1" customWidth="1"/>
    <col min="10004" max="10004" width="5.7109375" style="88" customWidth="1"/>
    <col min="10005" max="10005" width="3.42578125" style="88" customWidth="1"/>
    <col min="10006" max="10240" width="9.140625" style="88"/>
    <col min="10241" max="10241" width="3.28515625" style="88" customWidth="1"/>
    <col min="10242" max="10242" width="8.5703125" style="88" customWidth="1"/>
    <col min="10243" max="10243" width="13.42578125" style="88" customWidth="1"/>
    <col min="10244" max="10244" width="10.140625" style="88" customWidth="1"/>
    <col min="10245" max="10245" width="4" style="88" customWidth="1"/>
    <col min="10246" max="10246" width="10.140625" style="88" customWidth="1"/>
    <col min="10247" max="10247" width="12.28515625" style="88" customWidth="1"/>
    <col min="10248" max="10248" width="22.140625" style="88" customWidth="1"/>
    <col min="10249" max="10249" width="11.42578125" style="88" customWidth="1"/>
    <col min="10250" max="10250" width="2.140625" style="88" customWidth="1"/>
    <col min="10251" max="10252" width="13.7109375" style="88" customWidth="1"/>
    <col min="10253" max="10253" width="4.7109375" style="88" customWidth="1"/>
    <col min="10254" max="10254" width="5.28515625" style="88" customWidth="1"/>
    <col min="10255" max="10255" width="3.5703125" style="88" customWidth="1"/>
    <col min="10256" max="10256" width="4.5703125" style="88" customWidth="1"/>
    <col min="10257" max="10257" width="1.140625" style="88" customWidth="1"/>
    <col min="10258" max="10258" width="7.85546875" style="88" customWidth="1"/>
    <col min="10259" max="10259" width="0" style="88" hidden="1" customWidth="1"/>
    <col min="10260" max="10260" width="5.7109375" style="88" customWidth="1"/>
    <col min="10261" max="10261" width="3.42578125" style="88" customWidth="1"/>
    <col min="10262" max="10496" width="9.140625" style="88"/>
    <col min="10497" max="10497" width="3.28515625" style="88" customWidth="1"/>
    <col min="10498" max="10498" width="8.5703125" style="88" customWidth="1"/>
    <col min="10499" max="10499" width="13.42578125" style="88" customWidth="1"/>
    <col min="10500" max="10500" width="10.140625" style="88" customWidth="1"/>
    <col min="10501" max="10501" width="4" style="88" customWidth="1"/>
    <col min="10502" max="10502" width="10.140625" style="88" customWidth="1"/>
    <col min="10503" max="10503" width="12.28515625" style="88" customWidth="1"/>
    <col min="10504" max="10504" width="22.140625" style="88" customWidth="1"/>
    <col min="10505" max="10505" width="11.42578125" style="88" customWidth="1"/>
    <col min="10506" max="10506" width="2.140625" style="88" customWidth="1"/>
    <col min="10507" max="10508" width="13.7109375" style="88" customWidth="1"/>
    <col min="10509" max="10509" width="4.7109375" style="88" customWidth="1"/>
    <col min="10510" max="10510" width="5.28515625" style="88" customWidth="1"/>
    <col min="10511" max="10511" width="3.5703125" style="88" customWidth="1"/>
    <col min="10512" max="10512" width="4.5703125" style="88" customWidth="1"/>
    <col min="10513" max="10513" width="1.140625" style="88" customWidth="1"/>
    <col min="10514" max="10514" width="7.85546875" style="88" customWidth="1"/>
    <col min="10515" max="10515" width="0" style="88" hidden="1" customWidth="1"/>
    <col min="10516" max="10516" width="5.7109375" style="88" customWidth="1"/>
    <col min="10517" max="10517" width="3.42578125" style="88" customWidth="1"/>
    <col min="10518" max="10752" width="9.140625" style="88"/>
    <col min="10753" max="10753" width="3.28515625" style="88" customWidth="1"/>
    <col min="10754" max="10754" width="8.5703125" style="88" customWidth="1"/>
    <col min="10755" max="10755" width="13.42578125" style="88" customWidth="1"/>
    <col min="10756" max="10756" width="10.140625" style="88" customWidth="1"/>
    <col min="10757" max="10757" width="4" style="88" customWidth="1"/>
    <col min="10758" max="10758" width="10.140625" style="88" customWidth="1"/>
    <col min="10759" max="10759" width="12.28515625" style="88" customWidth="1"/>
    <col min="10760" max="10760" width="22.140625" style="88" customWidth="1"/>
    <col min="10761" max="10761" width="11.42578125" style="88" customWidth="1"/>
    <col min="10762" max="10762" width="2.140625" style="88" customWidth="1"/>
    <col min="10763" max="10764" width="13.7109375" style="88" customWidth="1"/>
    <col min="10765" max="10765" width="4.7109375" style="88" customWidth="1"/>
    <col min="10766" max="10766" width="5.28515625" style="88" customWidth="1"/>
    <col min="10767" max="10767" width="3.5703125" style="88" customWidth="1"/>
    <col min="10768" max="10768" width="4.5703125" style="88" customWidth="1"/>
    <col min="10769" max="10769" width="1.140625" style="88" customWidth="1"/>
    <col min="10770" max="10770" width="7.85546875" style="88" customWidth="1"/>
    <col min="10771" max="10771" width="0" style="88" hidden="1" customWidth="1"/>
    <col min="10772" max="10772" width="5.7109375" style="88" customWidth="1"/>
    <col min="10773" max="10773" width="3.42578125" style="88" customWidth="1"/>
    <col min="10774" max="11008" width="9.140625" style="88"/>
    <col min="11009" max="11009" width="3.28515625" style="88" customWidth="1"/>
    <col min="11010" max="11010" width="8.5703125" style="88" customWidth="1"/>
    <col min="11011" max="11011" width="13.42578125" style="88" customWidth="1"/>
    <col min="11012" max="11012" width="10.140625" style="88" customWidth="1"/>
    <col min="11013" max="11013" width="4" style="88" customWidth="1"/>
    <col min="11014" max="11014" width="10.140625" style="88" customWidth="1"/>
    <col min="11015" max="11015" width="12.28515625" style="88" customWidth="1"/>
    <col min="11016" max="11016" width="22.140625" style="88" customWidth="1"/>
    <col min="11017" max="11017" width="11.42578125" style="88" customWidth="1"/>
    <col min="11018" max="11018" width="2.140625" style="88" customWidth="1"/>
    <col min="11019" max="11020" width="13.7109375" style="88" customWidth="1"/>
    <col min="11021" max="11021" width="4.7109375" style="88" customWidth="1"/>
    <col min="11022" max="11022" width="5.28515625" style="88" customWidth="1"/>
    <col min="11023" max="11023" width="3.5703125" style="88" customWidth="1"/>
    <col min="11024" max="11024" width="4.5703125" style="88" customWidth="1"/>
    <col min="11025" max="11025" width="1.140625" style="88" customWidth="1"/>
    <col min="11026" max="11026" width="7.85546875" style="88" customWidth="1"/>
    <col min="11027" max="11027" width="0" style="88" hidden="1" customWidth="1"/>
    <col min="11028" max="11028" width="5.7109375" style="88" customWidth="1"/>
    <col min="11029" max="11029" width="3.42578125" style="88" customWidth="1"/>
    <col min="11030" max="11264" width="9.140625" style="88"/>
    <col min="11265" max="11265" width="3.28515625" style="88" customWidth="1"/>
    <col min="11266" max="11266" width="8.5703125" style="88" customWidth="1"/>
    <col min="11267" max="11267" width="13.42578125" style="88" customWidth="1"/>
    <col min="11268" max="11268" width="10.140625" style="88" customWidth="1"/>
    <col min="11269" max="11269" width="4" style="88" customWidth="1"/>
    <col min="11270" max="11270" width="10.140625" style="88" customWidth="1"/>
    <col min="11271" max="11271" width="12.28515625" style="88" customWidth="1"/>
    <col min="11272" max="11272" width="22.140625" style="88" customWidth="1"/>
    <col min="11273" max="11273" width="11.42578125" style="88" customWidth="1"/>
    <col min="11274" max="11274" width="2.140625" style="88" customWidth="1"/>
    <col min="11275" max="11276" width="13.7109375" style="88" customWidth="1"/>
    <col min="11277" max="11277" width="4.7109375" style="88" customWidth="1"/>
    <col min="11278" max="11278" width="5.28515625" style="88" customWidth="1"/>
    <col min="11279" max="11279" width="3.5703125" style="88" customWidth="1"/>
    <col min="11280" max="11280" width="4.5703125" style="88" customWidth="1"/>
    <col min="11281" max="11281" width="1.140625" style="88" customWidth="1"/>
    <col min="11282" max="11282" width="7.85546875" style="88" customWidth="1"/>
    <col min="11283" max="11283" width="0" style="88" hidden="1" customWidth="1"/>
    <col min="11284" max="11284" width="5.7109375" style="88" customWidth="1"/>
    <col min="11285" max="11285" width="3.42578125" style="88" customWidth="1"/>
    <col min="11286" max="11520" width="9.140625" style="88"/>
    <col min="11521" max="11521" width="3.28515625" style="88" customWidth="1"/>
    <col min="11522" max="11522" width="8.5703125" style="88" customWidth="1"/>
    <col min="11523" max="11523" width="13.42578125" style="88" customWidth="1"/>
    <col min="11524" max="11524" width="10.140625" style="88" customWidth="1"/>
    <col min="11525" max="11525" width="4" style="88" customWidth="1"/>
    <col min="11526" max="11526" width="10.140625" style="88" customWidth="1"/>
    <col min="11527" max="11527" width="12.28515625" style="88" customWidth="1"/>
    <col min="11528" max="11528" width="22.140625" style="88" customWidth="1"/>
    <col min="11529" max="11529" width="11.42578125" style="88" customWidth="1"/>
    <col min="11530" max="11530" width="2.140625" style="88" customWidth="1"/>
    <col min="11531" max="11532" width="13.7109375" style="88" customWidth="1"/>
    <col min="11533" max="11533" width="4.7109375" style="88" customWidth="1"/>
    <col min="11534" max="11534" width="5.28515625" style="88" customWidth="1"/>
    <col min="11535" max="11535" width="3.5703125" style="88" customWidth="1"/>
    <col min="11536" max="11536" width="4.5703125" style="88" customWidth="1"/>
    <col min="11537" max="11537" width="1.140625" style="88" customWidth="1"/>
    <col min="11538" max="11538" width="7.85546875" style="88" customWidth="1"/>
    <col min="11539" max="11539" width="0" style="88" hidden="1" customWidth="1"/>
    <col min="11540" max="11540" width="5.7109375" style="88" customWidth="1"/>
    <col min="11541" max="11541" width="3.42578125" style="88" customWidth="1"/>
    <col min="11542" max="11776" width="9.140625" style="88"/>
    <col min="11777" max="11777" width="3.28515625" style="88" customWidth="1"/>
    <col min="11778" max="11778" width="8.5703125" style="88" customWidth="1"/>
    <col min="11779" max="11779" width="13.42578125" style="88" customWidth="1"/>
    <col min="11780" max="11780" width="10.140625" style="88" customWidth="1"/>
    <col min="11781" max="11781" width="4" style="88" customWidth="1"/>
    <col min="11782" max="11782" width="10.140625" style="88" customWidth="1"/>
    <col min="11783" max="11783" width="12.28515625" style="88" customWidth="1"/>
    <col min="11784" max="11784" width="22.140625" style="88" customWidth="1"/>
    <col min="11785" max="11785" width="11.42578125" style="88" customWidth="1"/>
    <col min="11786" max="11786" width="2.140625" style="88" customWidth="1"/>
    <col min="11787" max="11788" width="13.7109375" style="88" customWidth="1"/>
    <col min="11789" max="11789" width="4.7109375" style="88" customWidth="1"/>
    <col min="11790" max="11790" width="5.28515625" style="88" customWidth="1"/>
    <col min="11791" max="11791" width="3.5703125" style="88" customWidth="1"/>
    <col min="11792" max="11792" width="4.5703125" style="88" customWidth="1"/>
    <col min="11793" max="11793" width="1.140625" style="88" customWidth="1"/>
    <col min="11794" max="11794" width="7.85546875" style="88" customWidth="1"/>
    <col min="11795" max="11795" width="0" style="88" hidden="1" customWidth="1"/>
    <col min="11796" max="11796" width="5.7109375" style="88" customWidth="1"/>
    <col min="11797" max="11797" width="3.42578125" style="88" customWidth="1"/>
    <col min="11798" max="12032" width="9.140625" style="88"/>
    <col min="12033" max="12033" width="3.28515625" style="88" customWidth="1"/>
    <col min="12034" max="12034" width="8.5703125" style="88" customWidth="1"/>
    <col min="12035" max="12035" width="13.42578125" style="88" customWidth="1"/>
    <col min="12036" max="12036" width="10.140625" style="88" customWidth="1"/>
    <col min="12037" max="12037" width="4" style="88" customWidth="1"/>
    <col min="12038" max="12038" width="10.140625" style="88" customWidth="1"/>
    <col min="12039" max="12039" width="12.28515625" style="88" customWidth="1"/>
    <col min="12040" max="12040" width="22.140625" style="88" customWidth="1"/>
    <col min="12041" max="12041" width="11.42578125" style="88" customWidth="1"/>
    <col min="12042" max="12042" width="2.140625" style="88" customWidth="1"/>
    <col min="12043" max="12044" width="13.7109375" style="88" customWidth="1"/>
    <col min="12045" max="12045" width="4.7109375" style="88" customWidth="1"/>
    <col min="12046" max="12046" width="5.28515625" style="88" customWidth="1"/>
    <col min="12047" max="12047" width="3.5703125" style="88" customWidth="1"/>
    <col min="12048" max="12048" width="4.5703125" style="88" customWidth="1"/>
    <col min="12049" max="12049" width="1.140625" style="88" customWidth="1"/>
    <col min="12050" max="12050" width="7.85546875" style="88" customWidth="1"/>
    <col min="12051" max="12051" width="0" style="88" hidden="1" customWidth="1"/>
    <col min="12052" max="12052" width="5.7109375" style="88" customWidth="1"/>
    <col min="12053" max="12053" width="3.42578125" style="88" customWidth="1"/>
    <col min="12054" max="12288" width="9.140625" style="88"/>
    <col min="12289" max="12289" width="3.28515625" style="88" customWidth="1"/>
    <col min="12290" max="12290" width="8.5703125" style="88" customWidth="1"/>
    <col min="12291" max="12291" width="13.42578125" style="88" customWidth="1"/>
    <col min="12292" max="12292" width="10.140625" style="88" customWidth="1"/>
    <col min="12293" max="12293" width="4" style="88" customWidth="1"/>
    <col min="12294" max="12294" width="10.140625" style="88" customWidth="1"/>
    <col min="12295" max="12295" width="12.28515625" style="88" customWidth="1"/>
    <col min="12296" max="12296" width="22.140625" style="88" customWidth="1"/>
    <col min="12297" max="12297" width="11.42578125" style="88" customWidth="1"/>
    <col min="12298" max="12298" width="2.140625" style="88" customWidth="1"/>
    <col min="12299" max="12300" width="13.7109375" style="88" customWidth="1"/>
    <col min="12301" max="12301" width="4.7109375" style="88" customWidth="1"/>
    <col min="12302" max="12302" width="5.28515625" style="88" customWidth="1"/>
    <col min="12303" max="12303" width="3.5703125" style="88" customWidth="1"/>
    <col min="12304" max="12304" width="4.5703125" style="88" customWidth="1"/>
    <col min="12305" max="12305" width="1.140625" style="88" customWidth="1"/>
    <col min="12306" max="12306" width="7.85546875" style="88" customWidth="1"/>
    <col min="12307" max="12307" width="0" style="88" hidden="1" customWidth="1"/>
    <col min="12308" max="12308" width="5.7109375" style="88" customWidth="1"/>
    <col min="12309" max="12309" width="3.42578125" style="88" customWidth="1"/>
    <col min="12310" max="12544" width="9.140625" style="88"/>
    <col min="12545" max="12545" width="3.28515625" style="88" customWidth="1"/>
    <col min="12546" max="12546" width="8.5703125" style="88" customWidth="1"/>
    <col min="12547" max="12547" width="13.42578125" style="88" customWidth="1"/>
    <col min="12548" max="12548" width="10.140625" style="88" customWidth="1"/>
    <col min="12549" max="12549" width="4" style="88" customWidth="1"/>
    <col min="12550" max="12550" width="10.140625" style="88" customWidth="1"/>
    <col min="12551" max="12551" width="12.28515625" style="88" customWidth="1"/>
    <col min="12552" max="12552" width="22.140625" style="88" customWidth="1"/>
    <col min="12553" max="12553" width="11.42578125" style="88" customWidth="1"/>
    <col min="12554" max="12554" width="2.140625" style="88" customWidth="1"/>
    <col min="12555" max="12556" width="13.7109375" style="88" customWidth="1"/>
    <col min="12557" max="12557" width="4.7109375" style="88" customWidth="1"/>
    <col min="12558" max="12558" width="5.28515625" style="88" customWidth="1"/>
    <col min="12559" max="12559" width="3.5703125" style="88" customWidth="1"/>
    <col min="12560" max="12560" width="4.5703125" style="88" customWidth="1"/>
    <col min="12561" max="12561" width="1.140625" style="88" customWidth="1"/>
    <col min="12562" max="12562" width="7.85546875" style="88" customWidth="1"/>
    <col min="12563" max="12563" width="0" style="88" hidden="1" customWidth="1"/>
    <col min="12564" max="12564" width="5.7109375" style="88" customWidth="1"/>
    <col min="12565" max="12565" width="3.42578125" style="88" customWidth="1"/>
    <col min="12566" max="12800" width="9.140625" style="88"/>
    <col min="12801" max="12801" width="3.28515625" style="88" customWidth="1"/>
    <col min="12802" max="12802" width="8.5703125" style="88" customWidth="1"/>
    <col min="12803" max="12803" width="13.42578125" style="88" customWidth="1"/>
    <col min="12804" max="12804" width="10.140625" style="88" customWidth="1"/>
    <col min="12805" max="12805" width="4" style="88" customWidth="1"/>
    <col min="12806" max="12806" width="10.140625" style="88" customWidth="1"/>
    <col min="12807" max="12807" width="12.28515625" style="88" customWidth="1"/>
    <col min="12808" max="12808" width="22.140625" style="88" customWidth="1"/>
    <col min="12809" max="12809" width="11.42578125" style="88" customWidth="1"/>
    <col min="12810" max="12810" width="2.140625" style="88" customWidth="1"/>
    <col min="12811" max="12812" width="13.7109375" style="88" customWidth="1"/>
    <col min="12813" max="12813" width="4.7109375" style="88" customWidth="1"/>
    <col min="12814" max="12814" width="5.28515625" style="88" customWidth="1"/>
    <col min="12815" max="12815" width="3.5703125" style="88" customWidth="1"/>
    <col min="12816" max="12816" width="4.5703125" style="88" customWidth="1"/>
    <col min="12817" max="12817" width="1.140625" style="88" customWidth="1"/>
    <col min="12818" max="12818" width="7.85546875" style="88" customWidth="1"/>
    <col min="12819" max="12819" width="0" style="88" hidden="1" customWidth="1"/>
    <col min="12820" max="12820" width="5.7109375" style="88" customWidth="1"/>
    <col min="12821" max="12821" width="3.42578125" style="88" customWidth="1"/>
    <col min="12822" max="13056" width="9.140625" style="88"/>
    <col min="13057" max="13057" width="3.28515625" style="88" customWidth="1"/>
    <col min="13058" max="13058" width="8.5703125" style="88" customWidth="1"/>
    <col min="13059" max="13059" width="13.42578125" style="88" customWidth="1"/>
    <col min="13060" max="13060" width="10.140625" style="88" customWidth="1"/>
    <col min="13061" max="13061" width="4" style="88" customWidth="1"/>
    <col min="13062" max="13062" width="10.140625" style="88" customWidth="1"/>
    <col min="13063" max="13063" width="12.28515625" style="88" customWidth="1"/>
    <col min="13064" max="13064" width="22.140625" style="88" customWidth="1"/>
    <col min="13065" max="13065" width="11.42578125" style="88" customWidth="1"/>
    <col min="13066" max="13066" width="2.140625" style="88" customWidth="1"/>
    <col min="13067" max="13068" width="13.7109375" style="88" customWidth="1"/>
    <col min="13069" max="13069" width="4.7109375" style="88" customWidth="1"/>
    <col min="13070" max="13070" width="5.28515625" style="88" customWidth="1"/>
    <col min="13071" max="13071" width="3.5703125" style="88" customWidth="1"/>
    <col min="13072" max="13072" width="4.5703125" style="88" customWidth="1"/>
    <col min="13073" max="13073" width="1.140625" style="88" customWidth="1"/>
    <col min="13074" max="13074" width="7.85546875" style="88" customWidth="1"/>
    <col min="13075" max="13075" width="0" style="88" hidden="1" customWidth="1"/>
    <col min="13076" max="13076" width="5.7109375" style="88" customWidth="1"/>
    <col min="13077" max="13077" width="3.42578125" style="88" customWidth="1"/>
    <col min="13078" max="13312" width="9.140625" style="88"/>
    <col min="13313" max="13313" width="3.28515625" style="88" customWidth="1"/>
    <col min="13314" max="13314" width="8.5703125" style="88" customWidth="1"/>
    <col min="13315" max="13315" width="13.42578125" style="88" customWidth="1"/>
    <col min="13316" max="13316" width="10.140625" style="88" customWidth="1"/>
    <col min="13317" max="13317" width="4" style="88" customWidth="1"/>
    <col min="13318" max="13318" width="10.140625" style="88" customWidth="1"/>
    <col min="13319" max="13319" width="12.28515625" style="88" customWidth="1"/>
    <col min="13320" max="13320" width="22.140625" style="88" customWidth="1"/>
    <col min="13321" max="13321" width="11.42578125" style="88" customWidth="1"/>
    <col min="13322" max="13322" width="2.140625" style="88" customWidth="1"/>
    <col min="13323" max="13324" width="13.7109375" style="88" customWidth="1"/>
    <col min="13325" max="13325" width="4.7109375" style="88" customWidth="1"/>
    <col min="13326" max="13326" width="5.28515625" style="88" customWidth="1"/>
    <col min="13327" max="13327" width="3.5703125" style="88" customWidth="1"/>
    <col min="13328" max="13328" width="4.5703125" style="88" customWidth="1"/>
    <col min="13329" max="13329" width="1.140625" style="88" customWidth="1"/>
    <col min="13330" max="13330" width="7.85546875" style="88" customWidth="1"/>
    <col min="13331" max="13331" width="0" style="88" hidden="1" customWidth="1"/>
    <col min="13332" max="13332" width="5.7109375" style="88" customWidth="1"/>
    <col min="13333" max="13333" width="3.42578125" style="88" customWidth="1"/>
    <col min="13334" max="13568" width="9.140625" style="88"/>
    <col min="13569" max="13569" width="3.28515625" style="88" customWidth="1"/>
    <col min="13570" max="13570" width="8.5703125" style="88" customWidth="1"/>
    <col min="13571" max="13571" width="13.42578125" style="88" customWidth="1"/>
    <col min="13572" max="13572" width="10.140625" style="88" customWidth="1"/>
    <col min="13573" max="13573" width="4" style="88" customWidth="1"/>
    <col min="13574" max="13574" width="10.140625" style="88" customWidth="1"/>
    <col min="13575" max="13575" width="12.28515625" style="88" customWidth="1"/>
    <col min="13576" max="13576" width="22.140625" style="88" customWidth="1"/>
    <col min="13577" max="13577" width="11.42578125" style="88" customWidth="1"/>
    <col min="13578" max="13578" width="2.140625" style="88" customWidth="1"/>
    <col min="13579" max="13580" width="13.7109375" style="88" customWidth="1"/>
    <col min="13581" max="13581" width="4.7109375" style="88" customWidth="1"/>
    <col min="13582" max="13582" width="5.28515625" style="88" customWidth="1"/>
    <col min="13583" max="13583" width="3.5703125" style="88" customWidth="1"/>
    <col min="13584" max="13584" width="4.5703125" style="88" customWidth="1"/>
    <col min="13585" max="13585" width="1.140625" style="88" customWidth="1"/>
    <col min="13586" max="13586" width="7.85546875" style="88" customWidth="1"/>
    <col min="13587" max="13587" width="0" style="88" hidden="1" customWidth="1"/>
    <col min="13588" max="13588" width="5.7109375" style="88" customWidth="1"/>
    <col min="13589" max="13589" width="3.42578125" style="88" customWidth="1"/>
    <col min="13590" max="13824" width="9.140625" style="88"/>
    <col min="13825" max="13825" width="3.28515625" style="88" customWidth="1"/>
    <col min="13826" max="13826" width="8.5703125" style="88" customWidth="1"/>
    <col min="13827" max="13827" width="13.42578125" style="88" customWidth="1"/>
    <col min="13828" max="13828" width="10.140625" style="88" customWidth="1"/>
    <col min="13829" max="13829" width="4" style="88" customWidth="1"/>
    <col min="13830" max="13830" width="10.140625" style="88" customWidth="1"/>
    <col min="13831" max="13831" width="12.28515625" style="88" customWidth="1"/>
    <col min="13832" max="13832" width="22.140625" style="88" customWidth="1"/>
    <col min="13833" max="13833" width="11.42578125" style="88" customWidth="1"/>
    <col min="13834" max="13834" width="2.140625" style="88" customWidth="1"/>
    <col min="13835" max="13836" width="13.7109375" style="88" customWidth="1"/>
    <col min="13837" max="13837" width="4.7109375" style="88" customWidth="1"/>
    <col min="13838" max="13838" width="5.28515625" style="88" customWidth="1"/>
    <col min="13839" max="13839" width="3.5703125" style="88" customWidth="1"/>
    <col min="13840" max="13840" width="4.5703125" style="88" customWidth="1"/>
    <col min="13841" max="13841" width="1.140625" style="88" customWidth="1"/>
    <col min="13842" max="13842" width="7.85546875" style="88" customWidth="1"/>
    <col min="13843" max="13843" width="0" style="88" hidden="1" customWidth="1"/>
    <col min="13844" max="13844" width="5.7109375" style="88" customWidth="1"/>
    <col min="13845" max="13845" width="3.42578125" style="88" customWidth="1"/>
    <col min="13846" max="14080" width="9.140625" style="88"/>
    <col min="14081" max="14081" width="3.28515625" style="88" customWidth="1"/>
    <col min="14082" max="14082" width="8.5703125" style="88" customWidth="1"/>
    <col min="14083" max="14083" width="13.42578125" style="88" customWidth="1"/>
    <col min="14084" max="14084" width="10.140625" style="88" customWidth="1"/>
    <col min="14085" max="14085" width="4" style="88" customWidth="1"/>
    <col min="14086" max="14086" width="10.140625" style="88" customWidth="1"/>
    <col min="14087" max="14087" width="12.28515625" style="88" customWidth="1"/>
    <col min="14088" max="14088" width="22.140625" style="88" customWidth="1"/>
    <col min="14089" max="14089" width="11.42578125" style="88" customWidth="1"/>
    <col min="14090" max="14090" width="2.140625" style="88" customWidth="1"/>
    <col min="14091" max="14092" width="13.7109375" style="88" customWidth="1"/>
    <col min="14093" max="14093" width="4.7109375" style="88" customWidth="1"/>
    <col min="14094" max="14094" width="5.28515625" style="88" customWidth="1"/>
    <col min="14095" max="14095" width="3.5703125" style="88" customWidth="1"/>
    <col min="14096" max="14096" width="4.5703125" style="88" customWidth="1"/>
    <col min="14097" max="14097" width="1.140625" style="88" customWidth="1"/>
    <col min="14098" max="14098" width="7.85546875" style="88" customWidth="1"/>
    <col min="14099" max="14099" width="0" style="88" hidden="1" customWidth="1"/>
    <col min="14100" max="14100" width="5.7109375" style="88" customWidth="1"/>
    <col min="14101" max="14101" width="3.42578125" style="88" customWidth="1"/>
    <col min="14102" max="14336" width="9.140625" style="88"/>
    <col min="14337" max="14337" width="3.28515625" style="88" customWidth="1"/>
    <col min="14338" max="14338" width="8.5703125" style="88" customWidth="1"/>
    <col min="14339" max="14339" width="13.42578125" style="88" customWidth="1"/>
    <col min="14340" max="14340" width="10.140625" style="88" customWidth="1"/>
    <col min="14341" max="14341" width="4" style="88" customWidth="1"/>
    <col min="14342" max="14342" width="10.140625" style="88" customWidth="1"/>
    <col min="14343" max="14343" width="12.28515625" style="88" customWidth="1"/>
    <col min="14344" max="14344" width="22.140625" style="88" customWidth="1"/>
    <col min="14345" max="14345" width="11.42578125" style="88" customWidth="1"/>
    <col min="14346" max="14346" width="2.140625" style="88" customWidth="1"/>
    <col min="14347" max="14348" width="13.7109375" style="88" customWidth="1"/>
    <col min="14349" max="14349" width="4.7109375" style="88" customWidth="1"/>
    <col min="14350" max="14350" width="5.28515625" style="88" customWidth="1"/>
    <col min="14351" max="14351" width="3.5703125" style="88" customWidth="1"/>
    <col min="14352" max="14352" width="4.5703125" style="88" customWidth="1"/>
    <col min="14353" max="14353" width="1.140625" style="88" customWidth="1"/>
    <col min="14354" max="14354" width="7.85546875" style="88" customWidth="1"/>
    <col min="14355" max="14355" width="0" style="88" hidden="1" customWidth="1"/>
    <col min="14356" max="14356" width="5.7109375" style="88" customWidth="1"/>
    <col min="14357" max="14357" width="3.42578125" style="88" customWidth="1"/>
    <col min="14358" max="14592" width="9.140625" style="88"/>
    <col min="14593" max="14593" width="3.28515625" style="88" customWidth="1"/>
    <col min="14594" max="14594" width="8.5703125" style="88" customWidth="1"/>
    <col min="14595" max="14595" width="13.42578125" style="88" customWidth="1"/>
    <col min="14596" max="14596" width="10.140625" style="88" customWidth="1"/>
    <col min="14597" max="14597" width="4" style="88" customWidth="1"/>
    <col min="14598" max="14598" width="10.140625" style="88" customWidth="1"/>
    <col min="14599" max="14599" width="12.28515625" style="88" customWidth="1"/>
    <col min="14600" max="14600" width="22.140625" style="88" customWidth="1"/>
    <col min="14601" max="14601" width="11.42578125" style="88" customWidth="1"/>
    <col min="14602" max="14602" width="2.140625" style="88" customWidth="1"/>
    <col min="14603" max="14604" width="13.7109375" style="88" customWidth="1"/>
    <col min="14605" max="14605" width="4.7109375" style="88" customWidth="1"/>
    <col min="14606" max="14606" width="5.28515625" style="88" customWidth="1"/>
    <col min="14607" max="14607" width="3.5703125" style="88" customWidth="1"/>
    <col min="14608" max="14608" width="4.5703125" style="88" customWidth="1"/>
    <col min="14609" max="14609" width="1.140625" style="88" customWidth="1"/>
    <col min="14610" max="14610" width="7.85546875" style="88" customWidth="1"/>
    <col min="14611" max="14611" width="0" style="88" hidden="1" customWidth="1"/>
    <col min="14612" max="14612" width="5.7109375" style="88" customWidth="1"/>
    <col min="14613" max="14613" width="3.42578125" style="88" customWidth="1"/>
    <col min="14614" max="14848" width="9.140625" style="88"/>
    <col min="14849" max="14849" width="3.28515625" style="88" customWidth="1"/>
    <col min="14850" max="14850" width="8.5703125" style="88" customWidth="1"/>
    <col min="14851" max="14851" width="13.42578125" style="88" customWidth="1"/>
    <col min="14852" max="14852" width="10.140625" style="88" customWidth="1"/>
    <col min="14853" max="14853" width="4" style="88" customWidth="1"/>
    <col min="14854" max="14854" width="10.140625" style="88" customWidth="1"/>
    <col min="14855" max="14855" width="12.28515625" style="88" customWidth="1"/>
    <col min="14856" max="14856" width="22.140625" style="88" customWidth="1"/>
    <col min="14857" max="14857" width="11.42578125" style="88" customWidth="1"/>
    <col min="14858" max="14858" width="2.140625" style="88" customWidth="1"/>
    <col min="14859" max="14860" width="13.7109375" style="88" customWidth="1"/>
    <col min="14861" max="14861" width="4.7109375" style="88" customWidth="1"/>
    <col min="14862" max="14862" width="5.28515625" style="88" customWidth="1"/>
    <col min="14863" max="14863" width="3.5703125" style="88" customWidth="1"/>
    <col min="14864" max="14864" width="4.5703125" style="88" customWidth="1"/>
    <col min="14865" max="14865" width="1.140625" style="88" customWidth="1"/>
    <col min="14866" max="14866" width="7.85546875" style="88" customWidth="1"/>
    <col min="14867" max="14867" width="0" style="88" hidden="1" customWidth="1"/>
    <col min="14868" max="14868" width="5.7109375" style="88" customWidth="1"/>
    <col min="14869" max="14869" width="3.42578125" style="88" customWidth="1"/>
    <col min="14870" max="15104" width="9.140625" style="88"/>
    <col min="15105" max="15105" width="3.28515625" style="88" customWidth="1"/>
    <col min="15106" max="15106" width="8.5703125" style="88" customWidth="1"/>
    <col min="15107" max="15107" width="13.42578125" style="88" customWidth="1"/>
    <col min="15108" max="15108" width="10.140625" style="88" customWidth="1"/>
    <col min="15109" max="15109" width="4" style="88" customWidth="1"/>
    <col min="15110" max="15110" width="10.140625" style="88" customWidth="1"/>
    <col min="15111" max="15111" width="12.28515625" style="88" customWidth="1"/>
    <col min="15112" max="15112" width="22.140625" style="88" customWidth="1"/>
    <col min="15113" max="15113" width="11.42578125" style="88" customWidth="1"/>
    <col min="15114" max="15114" width="2.140625" style="88" customWidth="1"/>
    <col min="15115" max="15116" width="13.7109375" style="88" customWidth="1"/>
    <col min="15117" max="15117" width="4.7109375" style="88" customWidth="1"/>
    <col min="15118" max="15118" width="5.28515625" style="88" customWidth="1"/>
    <col min="15119" max="15119" width="3.5703125" style="88" customWidth="1"/>
    <col min="15120" max="15120" width="4.5703125" style="88" customWidth="1"/>
    <col min="15121" max="15121" width="1.140625" style="88" customWidth="1"/>
    <col min="15122" max="15122" width="7.85546875" style="88" customWidth="1"/>
    <col min="15123" max="15123" width="0" style="88" hidden="1" customWidth="1"/>
    <col min="15124" max="15124" width="5.7109375" style="88" customWidth="1"/>
    <col min="15125" max="15125" width="3.42578125" style="88" customWidth="1"/>
    <col min="15126" max="15360" width="9.140625" style="88"/>
    <col min="15361" max="15361" width="3.28515625" style="88" customWidth="1"/>
    <col min="15362" max="15362" width="8.5703125" style="88" customWidth="1"/>
    <col min="15363" max="15363" width="13.42578125" style="88" customWidth="1"/>
    <col min="15364" max="15364" width="10.140625" style="88" customWidth="1"/>
    <col min="15365" max="15365" width="4" style="88" customWidth="1"/>
    <col min="15366" max="15366" width="10.140625" style="88" customWidth="1"/>
    <col min="15367" max="15367" width="12.28515625" style="88" customWidth="1"/>
    <col min="15368" max="15368" width="22.140625" style="88" customWidth="1"/>
    <col min="15369" max="15369" width="11.42578125" style="88" customWidth="1"/>
    <col min="15370" max="15370" width="2.140625" style="88" customWidth="1"/>
    <col min="15371" max="15372" width="13.7109375" style="88" customWidth="1"/>
    <col min="15373" max="15373" width="4.7109375" style="88" customWidth="1"/>
    <col min="15374" max="15374" width="5.28515625" style="88" customWidth="1"/>
    <col min="15375" max="15375" width="3.5703125" style="88" customWidth="1"/>
    <col min="15376" max="15376" width="4.5703125" style="88" customWidth="1"/>
    <col min="15377" max="15377" width="1.140625" style="88" customWidth="1"/>
    <col min="15378" max="15378" width="7.85546875" style="88" customWidth="1"/>
    <col min="15379" max="15379" width="0" style="88" hidden="1" customWidth="1"/>
    <col min="15380" max="15380" width="5.7109375" style="88" customWidth="1"/>
    <col min="15381" max="15381" width="3.42578125" style="88" customWidth="1"/>
    <col min="15382" max="15616" width="9.140625" style="88"/>
    <col min="15617" max="15617" width="3.28515625" style="88" customWidth="1"/>
    <col min="15618" max="15618" width="8.5703125" style="88" customWidth="1"/>
    <col min="15619" max="15619" width="13.42578125" style="88" customWidth="1"/>
    <col min="15620" max="15620" width="10.140625" style="88" customWidth="1"/>
    <col min="15621" max="15621" width="4" style="88" customWidth="1"/>
    <col min="15622" max="15622" width="10.140625" style="88" customWidth="1"/>
    <col min="15623" max="15623" width="12.28515625" style="88" customWidth="1"/>
    <col min="15624" max="15624" width="22.140625" style="88" customWidth="1"/>
    <col min="15625" max="15625" width="11.42578125" style="88" customWidth="1"/>
    <col min="15626" max="15626" width="2.140625" style="88" customWidth="1"/>
    <col min="15627" max="15628" width="13.7109375" style="88" customWidth="1"/>
    <col min="15629" max="15629" width="4.7109375" style="88" customWidth="1"/>
    <col min="15630" max="15630" width="5.28515625" style="88" customWidth="1"/>
    <col min="15631" max="15631" width="3.5703125" style="88" customWidth="1"/>
    <col min="15632" max="15632" width="4.5703125" style="88" customWidth="1"/>
    <col min="15633" max="15633" width="1.140625" style="88" customWidth="1"/>
    <col min="15634" max="15634" width="7.85546875" style="88" customWidth="1"/>
    <col min="15635" max="15635" width="0" style="88" hidden="1" customWidth="1"/>
    <col min="15636" max="15636" width="5.7109375" style="88" customWidth="1"/>
    <col min="15637" max="15637" width="3.42578125" style="88" customWidth="1"/>
    <col min="15638" max="15872" width="9.140625" style="88"/>
    <col min="15873" max="15873" width="3.28515625" style="88" customWidth="1"/>
    <col min="15874" max="15874" width="8.5703125" style="88" customWidth="1"/>
    <col min="15875" max="15875" width="13.42578125" style="88" customWidth="1"/>
    <col min="15876" max="15876" width="10.140625" style="88" customWidth="1"/>
    <col min="15877" max="15877" width="4" style="88" customWidth="1"/>
    <col min="15878" max="15878" width="10.140625" style="88" customWidth="1"/>
    <col min="15879" max="15879" width="12.28515625" style="88" customWidth="1"/>
    <col min="15880" max="15880" width="22.140625" style="88" customWidth="1"/>
    <col min="15881" max="15881" width="11.42578125" style="88" customWidth="1"/>
    <col min="15882" max="15882" width="2.140625" style="88" customWidth="1"/>
    <col min="15883" max="15884" width="13.7109375" style="88" customWidth="1"/>
    <col min="15885" max="15885" width="4.7109375" style="88" customWidth="1"/>
    <col min="15886" max="15886" width="5.28515625" style="88" customWidth="1"/>
    <col min="15887" max="15887" width="3.5703125" style="88" customWidth="1"/>
    <col min="15888" max="15888" width="4.5703125" style="88" customWidth="1"/>
    <col min="15889" max="15889" width="1.140625" style="88" customWidth="1"/>
    <col min="15890" max="15890" width="7.85546875" style="88" customWidth="1"/>
    <col min="15891" max="15891" width="0" style="88" hidden="1" customWidth="1"/>
    <col min="15892" max="15892" width="5.7109375" style="88" customWidth="1"/>
    <col min="15893" max="15893" width="3.42578125" style="88" customWidth="1"/>
    <col min="15894" max="16128" width="9.140625" style="88"/>
    <col min="16129" max="16129" width="3.28515625" style="88" customWidth="1"/>
    <col min="16130" max="16130" width="8.5703125" style="88" customWidth="1"/>
    <col min="16131" max="16131" width="13.42578125" style="88" customWidth="1"/>
    <col min="16132" max="16132" width="10.140625" style="88" customWidth="1"/>
    <col min="16133" max="16133" width="4" style="88" customWidth="1"/>
    <col min="16134" max="16134" width="10.140625" style="88" customWidth="1"/>
    <col min="16135" max="16135" width="12.28515625" style="88" customWidth="1"/>
    <col min="16136" max="16136" width="22.140625" style="88" customWidth="1"/>
    <col min="16137" max="16137" width="11.42578125" style="88" customWidth="1"/>
    <col min="16138" max="16138" width="2.140625" style="88" customWidth="1"/>
    <col min="16139" max="16140" width="13.7109375" style="88" customWidth="1"/>
    <col min="16141" max="16141" width="4.7109375" style="88" customWidth="1"/>
    <col min="16142" max="16142" width="5.28515625" style="88" customWidth="1"/>
    <col min="16143" max="16143" width="3.5703125" style="88" customWidth="1"/>
    <col min="16144" max="16144" width="4.5703125" style="88" customWidth="1"/>
    <col min="16145" max="16145" width="1.140625" style="88" customWidth="1"/>
    <col min="16146" max="16146" width="7.85546875" style="88" customWidth="1"/>
    <col min="16147" max="16147" width="0" style="88" hidden="1" customWidth="1"/>
    <col min="16148" max="16148" width="5.7109375" style="88" customWidth="1"/>
    <col min="16149" max="16149" width="3.42578125" style="88" customWidth="1"/>
    <col min="16150" max="16384" width="9.140625" style="88"/>
  </cols>
  <sheetData>
    <row r="1" spans="1:20" ht="12.75" customHeight="1" x14ac:dyDescent="0.2"/>
    <row r="2" spans="1:20" ht="36.75" customHeight="1" x14ac:dyDescent="0.2">
      <c r="A2" s="213" t="s">
        <v>208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1:20" ht="18" customHeight="1" x14ac:dyDescent="0.2">
      <c r="A3" s="214" t="s">
        <v>116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20" ht="18" customHeight="1" x14ac:dyDescent="0.2">
      <c r="A4" s="89"/>
      <c r="B4" s="89"/>
      <c r="C4" s="89"/>
      <c r="D4" s="89"/>
      <c r="E4" s="89"/>
      <c r="F4" s="89"/>
      <c r="G4" s="90"/>
    </row>
    <row r="5" spans="1:20" ht="15" customHeight="1" x14ac:dyDescent="0.2">
      <c r="A5" s="215" t="s">
        <v>16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</row>
    <row r="6" spans="1:20" ht="15" customHeight="1" x14ac:dyDescent="0.2">
      <c r="A6" s="89"/>
      <c r="B6" s="89"/>
      <c r="C6" s="89"/>
      <c r="D6" s="89"/>
      <c r="E6" s="91"/>
      <c r="F6" s="91"/>
      <c r="G6" s="92"/>
    </row>
    <row r="7" spans="1:20" ht="18" customHeight="1" x14ac:dyDescent="0.2">
      <c r="A7" s="215" t="s">
        <v>193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20" ht="15" customHeight="1" x14ac:dyDescent="0.2">
      <c r="A8" s="89"/>
      <c r="B8" s="89"/>
      <c r="C8" s="89"/>
      <c r="D8" s="89"/>
      <c r="E8" s="91"/>
      <c r="F8" s="91"/>
      <c r="G8" s="92"/>
    </row>
    <row r="9" spans="1:20" ht="24" customHeight="1" x14ac:dyDescent="0.2">
      <c r="G9" s="218" t="s">
        <v>71</v>
      </c>
      <c r="H9" s="218"/>
      <c r="I9" s="218"/>
      <c r="J9" s="218"/>
    </row>
    <row r="10" spans="1:20" x14ac:dyDescent="0.2">
      <c r="B10" s="93"/>
      <c r="C10" s="93"/>
      <c r="J10" s="216"/>
      <c r="K10" s="217"/>
      <c r="L10" s="94"/>
      <c r="M10" s="94"/>
      <c r="N10" s="216"/>
      <c r="O10" s="217"/>
      <c r="P10" s="217"/>
      <c r="Q10" s="216"/>
      <c r="R10" s="217"/>
      <c r="S10" s="217"/>
    </row>
    <row r="11" spans="1:20" s="98" customFormat="1" ht="30" x14ac:dyDescent="0.2">
      <c r="B11" s="95" t="s">
        <v>123</v>
      </c>
      <c r="C11" s="100" t="s">
        <v>17</v>
      </c>
      <c r="D11" s="222" t="s">
        <v>29</v>
      </c>
      <c r="E11" s="223"/>
      <c r="F11" s="223"/>
      <c r="G11" s="223"/>
      <c r="H11" s="223"/>
      <c r="I11" s="101" t="s">
        <v>117</v>
      </c>
      <c r="J11" s="222" t="s">
        <v>118</v>
      </c>
      <c r="K11" s="223"/>
      <c r="L11" s="100" t="s">
        <v>124</v>
      </c>
      <c r="M11" s="100" t="s">
        <v>164</v>
      </c>
      <c r="N11" s="222" t="s">
        <v>120</v>
      </c>
      <c r="O11" s="223"/>
      <c r="P11" s="223"/>
      <c r="Q11" s="222" t="s">
        <v>121</v>
      </c>
      <c r="R11" s="223"/>
      <c r="S11" s="223"/>
      <c r="T11" s="99"/>
    </row>
    <row r="12" spans="1:20" x14ac:dyDescent="0.2">
      <c r="B12" s="97"/>
      <c r="C12" s="117"/>
      <c r="D12" s="224" t="s">
        <v>125</v>
      </c>
      <c r="E12" s="225"/>
      <c r="F12" s="225"/>
      <c r="G12" s="225"/>
      <c r="H12" s="225"/>
      <c r="I12" s="125">
        <v>1049131.3</v>
      </c>
      <c r="J12" s="226">
        <v>1272994.05</v>
      </c>
      <c r="K12" s="225"/>
      <c r="L12" s="128">
        <v>0</v>
      </c>
      <c r="M12" s="128">
        <f>1616553.25-482.93</f>
        <v>1616070.32</v>
      </c>
      <c r="N12" s="226">
        <v>1208665.78</v>
      </c>
      <c r="O12" s="225"/>
      <c r="P12" s="225"/>
      <c r="Q12" s="226">
        <v>1146580.42</v>
      </c>
      <c r="R12" s="225"/>
      <c r="S12" s="225"/>
      <c r="T12" s="96"/>
    </row>
    <row r="13" spans="1:20" x14ac:dyDescent="0.2">
      <c r="B13" s="97"/>
      <c r="C13" s="117" t="s">
        <v>145</v>
      </c>
      <c r="D13" s="219" t="s">
        <v>85</v>
      </c>
      <c r="E13" s="220"/>
      <c r="F13" s="220"/>
      <c r="G13" s="220"/>
      <c r="H13" s="220"/>
      <c r="I13" s="126">
        <f>I14</f>
        <v>49437.43</v>
      </c>
      <c r="J13" s="221">
        <v>18212.310000000001</v>
      </c>
      <c r="K13" s="220"/>
      <c r="L13" s="118">
        <v>0</v>
      </c>
      <c r="M13" s="118">
        <v>289405.09000000003</v>
      </c>
      <c r="N13" s="221">
        <v>72827.83</v>
      </c>
      <c r="O13" s="220"/>
      <c r="P13" s="220"/>
      <c r="Q13" s="221">
        <v>18015.240000000002</v>
      </c>
      <c r="R13" s="220"/>
      <c r="S13" s="220"/>
      <c r="T13" s="96"/>
    </row>
    <row r="14" spans="1:20" x14ac:dyDescent="0.2">
      <c r="B14" s="97"/>
      <c r="C14" s="117" t="s">
        <v>84</v>
      </c>
      <c r="D14" s="219" t="s">
        <v>85</v>
      </c>
      <c r="E14" s="220"/>
      <c r="F14" s="220"/>
      <c r="G14" s="220"/>
      <c r="H14" s="220"/>
      <c r="I14" s="126">
        <f>51441.92-I23</f>
        <v>49437.43</v>
      </c>
      <c r="J14" s="221">
        <v>18212.310000000001</v>
      </c>
      <c r="K14" s="220"/>
      <c r="L14" s="118">
        <v>0</v>
      </c>
      <c r="M14" s="118">
        <v>289405.09000000003</v>
      </c>
      <c r="N14" s="221">
        <v>72827.83</v>
      </c>
      <c r="O14" s="220"/>
      <c r="P14" s="220"/>
      <c r="Q14" s="221">
        <v>18015.240000000002</v>
      </c>
      <c r="R14" s="220"/>
      <c r="S14" s="220"/>
      <c r="T14" s="96"/>
    </row>
    <row r="15" spans="1:20" x14ac:dyDescent="0.2">
      <c r="B15" s="97"/>
      <c r="C15" s="117" t="s">
        <v>146</v>
      </c>
      <c r="D15" s="219" t="s">
        <v>89</v>
      </c>
      <c r="E15" s="220"/>
      <c r="F15" s="220"/>
      <c r="G15" s="220"/>
      <c r="H15" s="220"/>
      <c r="I15" s="126">
        <v>304.86</v>
      </c>
      <c r="J15" s="221">
        <v>130</v>
      </c>
      <c r="K15" s="220"/>
      <c r="L15" s="118">
        <v>0</v>
      </c>
      <c r="M15" s="118">
        <v>150</v>
      </c>
      <c r="N15" s="221">
        <v>150</v>
      </c>
      <c r="O15" s="220"/>
      <c r="P15" s="220"/>
      <c r="Q15" s="221">
        <v>150</v>
      </c>
      <c r="R15" s="220"/>
      <c r="S15" s="220"/>
      <c r="T15" s="96"/>
    </row>
    <row r="16" spans="1:20" x14ac:dyDescent="0.2">
      <c r="B16" s="97"/>
      <c r="C16" s="117" t="s">
        <v>165</v>
      </c>
      <c r="D16" s="219" t="s">
        <v>89</v>
      </c>
      <c r="E16" s="220"/>
      <c r="F16" s="220"/>
      <c r="G16" s="220"/>
      <c r="H16" s="220"/>
      <c r="I16" s="126">
        <v>304.86</v>
      </c>
      <c r="J16" s="227">
        <v>130</v>
      </c>
      <c r="K16" s="220"/>
      <c r="L16" s="129">
        <v>0</v>
      </c>
      <c r="M16" s="129">
        <v>150</v>
      </c>
      <c r="N16" s="227">
        <v>150</v>
      </c>
      <c r="O16" s="220"/>
      <c r="P16" s="220"/>
      <c r="Q16" s="227">
        <v>150</v>
      </c>
      <c r="R16" s="220"/>
      <c r="S16" s="220"/>
      <c r="T16" s="96"/>
    </row>
    <row r="17" spans="2:20" x14ac:dyDescent="0.2">
      <c r="B17" s="97"/>
      <c r="C17" s="117" t="s">
        <v>147</v>
      </c>
      <c r="D17" s="219" t="s">
        <v>91</v>
      </c>
      <c r="E17" s="220"/>
      <c r="F17" s="220"/>
      <c r="G17" s="220"/>
      <c r="H17" s="220"/>
      <c r="I17" s="126">
        <v>9054.4599999999991</v>
      </c>
      <c r="J17" s="227">
        <v>7200</v>
      </c>
      <c r="K17" s="220"/>
      <c r="L17" s="129">
        <v>0</v>
      </c>
      <c r="M17" s="129">
        <v>0</v>
      </c>
      <c r="N17" s="227">
        <v>0</v>
      </c>
      <c r="O17" s="220"/>
      <c r="P17" s="220"/>
      <c r="Q17" s="227">
        <v>0</v>
      </c>
      <c r="R17" s="220"/>
      <c r="S17" s="220"/>
      <c r="T17" s="96"/>
    </row>
    <row r="18" spans="2:20" x14ac:dyDescent="0.2">
      <c r="B18" s="97"/>
      <c r="C18" s="117" t="s">
        <v>166</v>
      </c>
      <c r="D18" s="219" t="s">
        <v>91</v>
      </c>
      <c r="E18" s="220"/>
      <c r="F18" s="220"/>
      <c r="G18" s="220"/>
      <c r="H18" s="220"/>
      <c r="I18" s="126">
        <v>9054.4599999999991</v>
      </c>
      <c r="J18" s="227">
        <v>7200</v>
      </c>
      <c r="K18" s="220"/>
      <c r="L18" s="129">
        <v>0</v>
      </c>
      <c r="M18" s="129">
        <v>0</v>
      </c>
      <c r="N18" s="227">
        <v>0</v>
      </c>
      <c r="O18" s="220"/>
      <c r="P18" s="220"/>
      <c r="Q18" s="227">
        <v>0</v>
      </c>
      <c r="R18" s="220"/>
      <c r="S18" s="220"/>
      <c r="T18" s="96"/>
    </row>
    <row r="19" spans="2:20" x14ac:dyDescent="0.2">
      <c r="B19" s="97"/>
      <c r="C19" s="117" t="s">
        <v>148</v>
      </c>
      <c r="D19" s="219" t="s">
        <v>149</v>
      </c>
      <c r="E19" s="220"/>
      <c r="F19" s="220"/>
      <c r="G19" s="220"/>
      <c r="H19" s="220"/>
      <c r="I19" s="126">
        <f>948727.85+39352.21</f>
        <v>988080.05999999994</v>
      </c>
      <c r="J19" s="227">
        <f>J20</f>
        <v>1105191.8899999999</v>
      </c>
      <c r="K19" s="220"/>
      <c r="L19" s="129">
        <v>0</v>
      </c>
      <c r="M19" s="129">
        <v>1326398.1599999999</v>
      </c>
      <c r="N19" s="227">
        <v>1135087.95</v>
      </c>
      <c r="O19" s="220"/>
      <c r="P19" s="220"/>
      <c r="Q19" s="227">
        <v>1127815.18</v>
      </c>
      <c r="R19" s="220"/>
      <c r="S19" s="220"/>
      <c r="T19" s="96"/>
    </row>
    <row r="20" spans="2:20" x14ac:dyDescent="0.2">
      <c r="B20" s="97"/>
      <c r="C20" s="117" t="s">
        <v>174</v>
      </c>
      <c r="D20" s="219" t="s">
        <v>151</v>
      </c>
      <c r="E20" s="220"/>
      <c r="F20" s="220"/>
      <c r="G20" s="220"/>
      <c r="H20" s="220"/>
      <c r="I20" s="126">
        <v>988080.06</v>
      </c>
      <c r="J20" s="228">
        <f>J21+J23+J24</f>
        <v>1105191.8899999999</v>
      </c>
      <c r="K20" s="229"/>
      <c r="L20" s="129"/>
      <c r="M20" s="129">
        <v>1326398.1599999999</v>
      </c>
      <c r="N20" s="228">
        <v>1135087.95</v>
      </c>
      <c r="O20" s="230"/>
      <c r="P20" s="229"/>
      <c r="Q20" s="228">
        <v>1127815.18</v>
      </c>
      <c r="R20" s="230"/>
      <c r="S20" s="229"/>
      <c r="T20" s="96"/>
    </row>
    <row r="21" spans="2:20" x14ac:dyDescent="0.2">
      <c r="B21" s="97"/>
      <c r="C21" s="117" t="s">
        <v>173</v>
      </c>
      <c r="D21" s="219" t="s">
        <v>175</v>
      </c>
      <c r="E21" s="220"/>
      <c r="F21" s="220"/>
      <c r="G21" s="220"/>
      <c r="H21" s="220"/>
      <c r="I21" s="126">
        <v>948196.88</v>
      </c>
      <c r="J21" s="227">
        <v>1065748</v>
      </c>
      <c r="K21" s="220"/>
      <c r="L21" s="129">
        <v>0</v>
      </c>
      <c r="M21" s="129">
        <v>1086140</v>
      </c>
      <c r="N21" s="227">
        <f>M21</f>
        <v>1086140</v>
      </c>
      <c r="O21" s="220"/>
      <c r="P21" s="220"/>
      <c r="Q21" s="227">
        <f>N21</f>
        <v>1086140</v>
      </c>
      <c r="R21" s="220"/>
      <c r="S21" s="220"/>
      <c r="T21" s="96"/>
    </row>
    <row r="22" spans="2:20" hidden="1" x14ac:dyDescent="0.2">
      <c r="B22" s="97"/>
      <c r="C22" s="117" t="s">
        <v>92</v>
      </c>
      <c r="D22" s="219" t="s">
        <v>93</v>
      </c>
      <c r="E22" s="220"/>
      <c r="F22" s="220"/>
      <c r="G22" s="220"/>
      <c r="H22" s="220"/>
      <c r="I22" s="126"/>
      <c r="J22" s="227">
        <v>1065748</v>
      </c>
      <c r="K22" s="220"/>
      <c r="L22" s="129">
        <v>0</v>
      </c>
      <c r="M22" s="129">
        <v>0</v>
      </c>
      <c r="N22" s="227">
        <v>0</v>
      </c>
      <c r="O22" s="220"/>
      <c r="P22" s="220"/>
      <c r="Q22" s="227">
        <v>0</v>
      </c>
      <c r="R22" s="220"/>
      <c r="S22" s="220"/>
      <c r="T22" s="96"/>
    </row>
    <row r="23" spans="2:20" x14ac:dyDescent="0.2">
      <c r="B23" s="97"/>
      <c r="C23" s="117" t="s">
        <v>172</v>
      </c>
      <c r="D23" s="219" t="s">
        <v>176</v>
      </c>
      <c r="E23" s="220"/>
      <c r="F23" s="220"/>
      <c r="G23" s="220"/>
      <c r="H23" s="220"/>
      <c r="I23" s="126">
        <v>2004.49</v>
      </c>
      <c r="J23" s="228">
        <v>1699.9</v>
      </c>
      <c r="K23" s="229"/>
      <c r="L23" s="129"/>
      <c r="M23" s="129">
        <v>1802.13</v>
      </c>
      <c r="N23" s="228">
        <v>1155.5999999999999</v>
      </c>
      <c r="O23" s="230"/>
      <c r="P23" s="229"/>
      <c r="Q23" s="228">
        <v>64.680000000000007</v>
      </c>
      <c r="R23" s="230"/>
      <c r="S23" s="229"/>
      <c r="T23" s="96"/>
    </row>
    <row r="24" spans="2:20" x14ac:dyDescent="0.2">
      <c r="B24" s="97"/>
      <c r="C24" s="117" t="s">
        <v>177</v>
      </c>
      <c r="D24" s="231" t="s">
        <v>76</v>
      </c>
      <c r="E24" s="232"/>
      <c r="F24" s="232"/>
      <c r="G24" s="232"/>
      <c r="H24" s="233"/>
      <c r="I24" s="126">
        <v>39352.21</v>
      </c>
      <c r="J24" s="228">
        <v>37743.99</v>
      </c>
      <c r="K24" s="229"/>
      <c r="L24" s="129"/>
      <c r="M24" s="129">
        <v>40743.99</v>
      </c>
      <c r="N24" s="228">
        <v>40743.99</v>
      </c>
      <c r="O24" s="230"/>
      <c r="P24" s="229"/>
      <c r="Q24" s="228">
        <v>40743.99</v>
      </c>
      <c r="R24" s="230"/>
      <c r="S24" s="229"/>
      <c r="T24" s="96"/>
    </row>
    <row r="25" spans="2:20" ht="11.25" customHeight="1" x14ac:dyDescent="0.2">
      <c r="B25" s="97"/>
      <c r="C25" s="117" t="s">
        <v>178</v>
      </c>
      <c r="D25" s="231" t="s">
        <v>152</v>
      </c>
      <c r="E25" s="232"/>
      <c r="F25" s="232"/>
      <c r="G25" s="232"/>
      <c r="H25" s="233"/>
      <c r="I25" s="126">
        <v>530.97</v>
      </c>
      <c r="J25" s="228">
        <v>500</v>
      </c>
      <c r="K25" s="229"/>
      <c r="L25" s="129"/>
      <c r="M25" s="129">
        <v>500</v>
      </c>
      <c r="N25" s="228">
        <v>500</v>
      </c>
      <c r="O25" s="230"/>
      <c r="P25" s="229"/>
      <c r="Q25" s="228">
        <v>500</v>
      </c>
      <c r="R25" s="230"/>
      <c r="S25" s="229"/>
      <c r="T25" s="96"/>
    </row>
    <row r="26" spans="2:20" x14ac:dyDescent="0.2">
      <c r="B26" s="97"/>
      <c r="C26" s="117" t="s">
        <v>167</v>
      </c>
      <c r="D26" s="219" t="s">
        <v>179</v>
      </c>
      <c r="E26" s="220"/>
      <c r="F26" s="220"/>
      <c r="G26" s="220"/>
      <c r="H26" s="220"/>
      <c r="I26" s="126">
        <v>530.97</v>
      </c>
      <c r="J26" s="227">
        <v>500</v>
      </c>
      <c r="K26" s="220"/>
      <c r="L26" s="129">
        <v>0</v>
      </c>
      <c r="M26" s="129">
        <v>500</v>
      </c>
      <c r="N26" s="227">
        <v>500</v>
      </c>
      <c r="O26" s="220"/>
      <c r="P26" s="220"/>
      <c r="Q26" s="227">
        <v>500</v>
      </c>
      <c r="R26" s="220"/>
      <c r="S26" s="220"/>
      <c r="T26" s="96"/>
    </row>
    <row r="27" spans="2:20" hidden="1" x14ac:dyDescent="0.2">
      <c r="B27" s="97"/>
      <c r="C27" s="117" t="s">
        <v>95</v>
      </c>
      <c r="D27" s="219" t="s">
        <v>35</v>
      </c>
      <c r="E27" s="220"/>
      <c r="F27" s="220"/>
      <c r="G27" s="220"/>
      <c r="H27" s="220"/>
      <c r="I27" s="126"/>
      <c r="J27" s="227">
        <v>0</v>
      </c>
      <c r="K27" s="220"/>
      <c r="L27" s="129">
        <v>0</v>
      </c>
      <c r="M27" s="129">
        <v>0</v>
      </c>
      <c r="N27" s="227">
        <v>0</v>
      </c>
      <c r="O27" s="220"/>
      <c r="P27" s="220"/>
      <c r="Q27" s="227">
        <v>0</v>
      </c>
      <c r="R27" s="220"/>
      <c r="S27" s="220"/>
      <c r="T27" s="96"/>
    </row>
    <row r="28" spans="2:20" x14ac:dyDescent="0.2">
      <c r="B28" s="97"/>
      <c r="C28" s="117" t="s">
        <v>95</v>
      </c>
      <c r="D28" s="219" t="s">
        <v>153</v>
      </c>
      <c r="E28" s="220"/>
      <c r="F28" s="220"/>
      <c r="G28" s="220"/>
      <c r="H28" s="220"/>
      <c r="I28" s="126">
        <v>0</v>
      </c>
      <c r="J28" s="227">
        <v>0</v>
      </c>
      <c r="K28" s="220"/>
      <c r="L28" s="129">
        <v>0</v>
      </c>
      <c r="M28" s="129">
        <v>0</v>
      </c>
      <c r="N28" s="227">
        <v>0</v>
      </c>
      <c r="O28" s="220"/>
      <c r="P28" s="220"/>
      <c r="Q28" s="227">
        <v>0</v>
      </c>
      <c r="R28" s="220"/>
      <c r="S28" s="220"/>
      <c r="T28" s="96"/>
    </row>
    <row r="29" spans="2:20" x14ac:dyDescent="0.2">
      <c r="B29" s="97"/>
      <c r="C29" s="117" t="s">
        <v>154</v>
      </c>
      <c r="D29" s="219" t="s">
        <v>155</v>
      </c>
      <c r="E29" s="220"/>
      <c r="F29" s="220"/>
      <c r="G29" s="220"/>
      <c r="H29" s="220"/>
      <c r="I29" s="126">
        <v>0</v>
      </c>
      <c r="J29" s="221">
        <v>0</v>
      </c>
      <c r="K29" s="220"/>
      <c r="L29" s="118">
        <v>0</v>
      </c>
      <c r="M29" s="118">
        <v>0</v>
      </c>
      <c r="N29" s="221">
        <v>0</v>
      </c>
      <c r="O29" s="220"/>
      <c r="P29" s="220"/>
      <c r="Q29" s="221">
        <v>0</v>
      </c>
      <c r="R29" s="220"/>
      <c r="S29" s="220"/>
      <c r="T29" s="96"/>
    </row>
    <row r="30" spans="2:20" x14ac:dyDescent="0.2">
      <c r="B30" s="97"/>
      <c r="C30" s="117" t="s">
        <v>170</v>
      </c>
      <c r="D30" s="219" t="s">
        <v>156</v>
      </c>
      <c r="E30" s="220"/>
      <c r="F30" s="220"/>
      <c r="G30" s="220"/>
      <c r="H30" s="220"/>
      <c r="I30" s="126">
        <v>0</v>
      </c>
      <c r="J30" s="221">
        <v>120875</v>
      </c>
      <c r="K30" s="220"/>
      <c r="L30" s="118">
        <v>0</v>
      </c>
      <c r="M30" s="118">
        <v>10212.040000000001</v>
      </c>
      <c r="N30" s="221">
        <v>6548.36</v>
      </c>
      <c r="O30" s="220"/>
      <c r="P30" s="220"/>
      <c r="Q30" s="221">
        <v>366.51</v>
      </c>
      <c r="R30" s="220"/>
      <c r="S30" s="220"/>
      <c r="T30" s="96"/>
    </row>
    <row r="31" spans="2:20" hidden="1" x14ac:dyDescent="0.2">
      <c r="B31" s="97"/>
      <c r="C31" s="117" t="s">
        <v>96</v>
      </c>
      <c r="D31" s="219" t="s">
        <v>97</v>
      </c>
      <c r="E31" s="220"/>
      <c r="F31" s="220"/>
      <c r="G31" s="220"/>
      <c r="H31" s="220"/>
      <c r="I31" s="126"/>
      <c r="J31" s="221">
        <v>0</v>
      </c>
      <c r="K31" s="220"/>
      <c r="L31" s="118">
        <v>0</v>
      </c>
      <c r="M31" s="118">
        <v>0</v>
      </c>
      <c r="N31" s="221">
        <v>0</v>
      </c>
      <c r="O31" s="220"/>
      <c r="P31" s="220"/>
      <c r="Q31" s="221">
        <v>0</v>
      </c>
      <c r="R31" s="220"/>
      <c r="S31" s="220"/>
      <c r="T31" s="96"/>
    </row>
    <row r="32" spans="2:20" x14ac:dyDescent="0.2">
      <c r="B32" s="97"/>
      <c r="C32" s="117" t="s">
        <v>96</v>
      </c>
      <c r="D32" s="219" t="s">
        <v>157</v>
      </c>
      <c r="E32" s="220"/>
      <c r="F32" s="220"/>
      <c r="G32" s="220"/>
      <c r="H32" s="220"/>
      <c r="I32" s="126">
        <v>0</v>
      </c>
      <c r="J32" s="221">
        <v>0</v>
      </c>
      <c r="K32" s="220"/>
      <c r="L32" s="118">
        <v>0</v>
      </c>
      <c r="M32" s="118">
        <v>0</v>
      </c>
      <c r="N32" s="221">
        <v>0</v>
      </c>
      <c r="O32" s="220"/>
      <c r="P32" s="220"/>
      <c r="Q32" s="221">
        <v>0</v>
      </c>
      <c r="R32" s="220"/>
      <c r="S32" s="220"/>
      <c r="T32" s="96"/>
    </row>
    <row r="33" spans="2:20" x14ac:dyDescent="0.2">
      <c r="B33" s="97"/>
      <c r="C33" s="117" t="s">
        <v>98</v>
      </c>
      <c r="D33" s="219" t="s">
        <v>99</v>
      </c>
      <c r="E33" s="220"/>
      <c r="F33" s="220"/>
      <c r="G33" s="220"/>
      <c r="H33" s="220"/>
      <c r="I33" s="126">
        <v>0</v>
      </c>
      <c r="J33" s="221">
        <v>0</v>
      </c>
      <c r="K33" s="220"/>
      <c r="L33" s="118">
        <v>0</v>
      </c>
      <c r="M33" s="118">
        <v>0</v>
      </c>
      <c r="N33" s="221">
        <v>0</v>
      </c>
      <c r="O33" s="220"/>
      <c r="P33" s="220"/>
      <c r="Q33" s="221">
        <v>0</v>
      </c>
      <c r="R33" s="220"/>
      <c r="S33" s="220"/>
      <c r="T33" s="96"/>
    </row>
    <row r="34" spans="2:20" x14ac:dyDescent="0.2">
      <c r="B34" s="97"/>
      <c r="C34" s="117" t="s">
        <v>169</v>
      </c>
      <c r="D34" s="219" t="s">
        <v>158</v>
      </c>
      <c r="E34" s="220"/>
      <c r="F34" s="220"/>
      <c r="G34" s="220"/>
      <c r="H34" s="220"/>
      <c r="I34" s="126">
        <v>0</v>
      </c>
      <c r="J34" s="221">
        <v>0</v>
      </c>
      <c r="K34" s="220"/>
      <c r="L34" s="118">
        <v>0</v>
      </c>
      <c r="M34" s="118">
        <v>187000</v>
      </c>
      <c r="N34" s="221">
        <v>0</v>
      </c>
      <c r="O34" s="220"/>
      <c r="P34" s="220"/>
      <c r="Q34" s="221">
        <v>0</v>
      </c>
      <c r="R34" s="220"/>
      <c r="S34" s="220"/>
      <c r="T34" s="96"/>
    </row>
    <row r="35" spans="2:20" hidden="1" x14ac:dyDescent="0.2">
      <c r="B35" s="97"/>
      <c r="C35" s="117" t="s">
        <v>159</v>
      </c>
      <c r="D35" s="219" t="s">
        <v>160</v>
      </c>
      <c r="E35" s="220"/>
      <c r="F35" s="220"/>
      <c r="G35" s="220"/>
      <c r="H35" s="220"/>
      <c r="I35" s="126"/>
      <c r="J35" s="221">
        <v>0</v>
      </c>
      <c r="K35" s="220"/>
      <c r="L35" s="118">
        <v>0</v>
      </c>
      <c r="M35" s="118">
        <v>0</v>
      </c>
      <c r="N35" s="221">
        <v>0</v>
      </c>
      <c r="O35" s="220"/>
      <c r="P35" s="220"/>
      <c r="Q35" s="221">
        <v>0</v>
      </c>
      <c r="R35" s="220"/>
      <c r="S35" s="220"/>
      <c r="T35" s="96"/>
    </row>
    <row r="36" spans="2:20" x14ac:dyDescent="0.2">
      <c r="B36" s="97"/>
      <c r="C36" s="117" t="s">
        <v>159</v>
      </c>
      <c r="D36" s="219" t="s">
        <v>101</v>
      </c>
      <c r="E36" s="220"/>
      <c r="F36" s="220"/>
      <c r="G36" s="220"/>
      <c r="H36" s="220"/>
      <c r="I36" s="126">
        <v>250</v>
      </c>
      <c r="J36" s="221">
        <v>2085</v>
      </c>
      <c r="K36" s="220"/>
      <c r="L36" s="118">
        <v>0</v>
      </c>
      <c r="M36" s="118">
        <v>600</v>
      </c>
      <c r="N36" s="221">
        <v>600</v>
      </c>
      <c r="O36" s="220"/>
      <c r="P36" s="220"/>
      <c r="Q36" s="221">
        <v>600</v>
      </c>
      <c r="R36" s="220"/>
      <c r="S36" s="220"/>
      <c r="T36" s="96"/>
    </row>
    <row r="37" spans="2:20" hidden="1" x14ac:dyDescent="0.2">
      <c r="B37" s="97"/>
      <c r="C37" s="117" t="s">
        <v>161</v>
      </c>
      <c r="D37" s="219" t="s">
        <v>160</v>
      </c>
      <c r="E37" s="220"/>
      <c r="F37" s="220"/>
      <c r="G37" s="220"/>
      <c r="H37" s="220"/>
      <c r="I37" s="126"/>
      <c r="J37" s="221">
        <v>0</v>
      </c>
      <c r="K37" s="220"/>
      <c r="L37" s="118">
        <v>0</v>
      </c>
      <c r="M37" s="118">
        <v>0</v>
      </c>
      <c r="N37" s="221">
        <v>0</v>
      </c>
      <c r="O37" s="220"/>
      <c r="P37" s="220"/>
      <c r="Q37" s="221">
        <v>0</v>
      </c>
      <c r="R37" s="220"/>
      <c r="S37" s="220"/>
      <c r="T37" s="96"/>
    </row>
    <row r="38" spans="2:20" x14ac:dyDescent="0.2">
      <c r="B38" s="97"/>
      <c r="C38" s="117" t="s">
        <v>168</v>
      </c>
      <c r="D38" s="219" t="s">
        <v>101</v>
      </c>
      <c r="E38" s="220"/>
      <c r="F38" s="220"/>
      <c r="G38" s="220"/>
      <c r="H38" s="220"/>
      <c r="I38" s="126">
        <v>250</v>
      </c>
      <c r="J38" s="221">
        <v>2085</v>
      </c>
      <c r="K38" s="220"/>
      <c r="L38" s="118">
        <v>0</v>
      </c>
      <c r="M38" s="118">
        <v>600</v>
      </c>
      <c r="N38" s="221">
        <v>600</v>
      </c>
      <c r="O38" s="220"/>
      <c r="P38" s="220"/>
      <c r="Q38" s="221">
        <v>600</v>
      </c>
      <c r="R38" s="220"/>
      <c r="S38" s="220"/>
      <c r="T38" s="96"/>
    </row>
    <row r="39" spans="2:20" hidden="1" x14ac:dyDescent="0.2">
      <c r="B39" s="97"/>
      <c r="C39" s="117" t="s">
        <v>100</v>
      </c>
      <c r="D39" s="219" t="s">
        <v>101</v>
      </c>
      <c r="E39" s="220"/>
      <c r="F39" s="220"/>
      <c r="G39" s="220"/>
      <c r="H39" s="220"/>
      <c r="I39" s="126"/>
      <c r="J39" s="221">
        <v>0</v>
      </c>
      <c r="K39" s="220"/>
      <c r="L39" s="118">
        <v>0</v>
      </c>
      <c r="M39" s="118">
        <v>0</v>
      </c>
      <c r="N39" s="221">
        <v>0</v>
      </c>
      <c r="O39" s="220"/>
      <c r="P39" s="220"/>
      <c r="Q39" s="221">
        <v>0</v>
      </c>
      <c r="R39" s="220"/>
      <c r="S39" s="220"/>
      <c r="T39" s="96"/>
    </row>
    <row r="40" spans="2:20" x14ac:dyDescent="0.2">
      <c r="B40" s="97"/>
      <c r="C40" s="117" t="s">
        <v>162</v>
      </c>
      <c r="D40" s="219" t="s">
        <v>103</v>
      </c>
      <c r="E40" s="220"/>
      <c r="F40" s="220"/>
      <c r="G40" s="220"/>
      <c r="H40" s="220"/>
      <c r="I40" s="126">
        <v>0</v>
      </c>
      <c r="J40" s="221">
        <v>0</v>
      </c>
      <c r="K40" s="220"/>
      <c r="L40" s="118">
        <v>0</v>
      </c>
      <c r="M40" s="118">
        <v>0</v>
      </c>
      <c r="N40" s="221">
        <v>0</v>
      </c>
      <c r="O40" s="220"/>
      <c r="P40" s="220"/>
      <c r="Q40" s="221">
        <v>0</v>
      </c>
      <c r="R40" s="220"/>
      <c r="S40" s="220"/>
      <c r="T40" s="96"/>
    </row>
    <row r="41" spans="2:20" x14ac:dyDescent="0.2">
      <c r="B41" s="97"/>
      <c r="C41" s="117" t="s">
        <v>162</v>
      </c>
      <c r="D41" s="219" t="s">
        <v>163</v>
      </c>
      <c r="E41" s="220"/>
      <c r="F41" s="220"/>
      <c r="G41" s="220"/>
      <c r="H41" s="220"/>
      <c r="I41" s="126">
        <v>0</v>
      </c>
      <c r="J41" s="221">
        <v>0</v>
      </c>
      <c r="K41" s="220"/>
      <c r="L41" s="118">
        <v>0</v>
      </c>
      <c r="M41" s="118">
        <v>0</v>
      </c>
      <c r="N41" s="221">
        <v>0</v>
      </c>
      <c r="O41" s="220"/>
      <c r="P41" s="220"/>
      <c r="Q41" s="221">
        <v>0</v>
      </c>
      <c r="R41" s="220"/>
      <c r="S41" s="220"/>
      <c r="T41" s="96"/>
    </row>
    <row r="42" spans="2:20" x14ac:dyDescent="0.2">
      <c r="B42" s="97"/>
      <c r="C42" s="117" t="s">
        <v>102</v>
      </c>
      <c r="D42" s="219" t="s">
        <v>103</v>
      </c>
      <c r="E42" s="220"/>
      <c r="F42" s="220"/>
      <c r="G42" s="220"/>
      <c r="H42" s="220"/>
      <c r="I42" s="126">
        <v>0</v>
      </c>
      <c r="J42" s="221">
        <v>0</v>
      </c>
      <c r="K42" s="220"/>
      <c r="L42" s="118">
        <v>0</v>
      </c>
      <c r="M42" s="118">
        <v>0</v>
      </c>
      <c r="N42" s="221">
        <v>0</v>
      </c>
      <c r="O42" s="220"/>
      <c r="P42" s="220"/>
      <c r="Q42" s="221">
        <v>0</v>
      </c>
      <c r="R42" s="220"/>
      <c r="S42" s="220"/>
      <c r="T42" s="96"/>
    </row>
    <row r="43" spans="2:20" x14ac:dyDescent="0.2">
      <c r="B43" s="97"/>
      <c r="C43" s="117" t="s">
        <v>102</v>
      </c>
      <c r="D43" s="219" t="s">
        <v>163</v>
      </c>
      <c r="E43" s="220"/>
      <c r="F43" s="220"/>
      <c r="G43" s="220"/>
      <c r="H43" s="220"/>
      <c r="I43" s="126">
        <v>0</v>
      </c>
      <c r="J43" s="221">
        <v>0</v>
      </c>
      <c r="K43" s="220"/>
      <c r="L43" s="118">
        <v>0</v>
      </c>
      <c r="M43" s="118">
        <v>0</v>
      </c>
      <c r="N43" s="221">
        <v>0</v>
      </c>
      <c r="O43" s="220"/>
      <c r="P43" s="220"/>
      <c r="Q43" s="221">
        <v>0</v>
      </c>
      <c r="R43" s="220"/>
      <c r="S43" s="220"/>
      <c r="T43" s="96"/>
    </row>
    <row r="44" spans="2:20" x14ac:dyDescent="0.2">
      <c r="B44" s="97"/>
      <c r="C44" s="117"/>
      <c r="D44" s="234" t="s">
        <v>72</v>
      </c>
      <c r="E44" s="235"/>
      <c r="F44" s="235"/>
      <c r="G44" s="235"/>
      <c r="H44" s="235"/>
      <c r="I44" s="127">
        <v>1050109.9099999999</v>
      </c>
      <c r="J44" s="236">
        <v>1269738.3799999999</v>
      </c>
      <c r="K44" s="235"/>
      <c r="L44" s="116">
        <v>0</v>
      </c>
      <c r="M44" s="116">
        <f>1620158.25-482.93</f>
        <v>1619675.32</v>
      </c>
      <c r="N44" s="236">
        <v>1208665.78</v>
      </c>
      <c r="O44" s="235"/>
      <c r="P44" s="235"/>
      <c r="Q44" s="236">
        <v>1146580.42</v>
      </c>
      <c r="R44" s="235"/>
      <c r="S44" s="235"/>
      <c r="T44" s="96"/>
    </row>
    <row r="45" spans="2:20" x14ac:dyDescent="0.2">
      <c r="B45" s="97"/>
      <c r="C45" s="117" t="s">
        <v>145</v>
      </c>
      <c r="D45" s="219" t="s">
        <v>85</v>
      </c>
      <c r="E45" s="220"/>
      <c r="F45" s="220"/>
      <c r="G45" s="220"/>
      <c r="H45" s="220"/>
      <c r="I45" s="126">
        <f>I46</f>
        <v>49302.43</v>
      </c>
      <c r="J45" s="221">
        <v>18212.310000000001</v>
      </c>
      <c r="K45" s="220"/>
      <c r="L45" s="118">
        <v>0</v>
      </c>
      <c r="M45" s="118">
        <v>289405.09000000003</v>
      </c>
      <c r="N45" s="221">
        <v>72827.83</v>
      </c>
      <c r="O45" s="220"/>
      <c r="P45" s="220"/>
      <c r="Q45" s="221">
        <v>18015.240000000002</v>
      </c>
      <c r="R45" s="220"/>
      <c r="S45" s="220"/>
      <c r="T45" s="96"/>
    </row>
    <row r="46" spans="2:20" x14ac:dyDescent="0.2">
      <c r="B46" s="97"/>
      <c r="C46" s="117" t="s">
        <v>84</v>
      </c>
      <c r="D46" s="219" t="s">
        <v>85</v>
      </c>
      <c r="E46" s="220"/>
      <c r="F46" s="220"/>
      <c r="G46" s="220"/>
      <c r="H46" s="220"/>
      <c r="I46" s="126">
        <f>51306.92-I55</f>
        <v>49302.43</v>
      </c>
      <c r="J46" s="221">
        <v>18212.310000000001</v>
      </c>
      <c r="K46" s="220"/>
      <c r="L46" s="118">
        <v>0</v>
      </c>
      <c r="M46" s="118">
        <v>289405.09000000003</v>
      </c>
      <c r="N46" s="221">
        <v>72827.83</v>
      </c>
      <c r="O46" s="220"/>
      <c r="P46" s="220"/>
      <c r="Q46" s="221">
        <v>18015.240000000002</v>
      </c>
      <c r="R46" s="220"/>
      <c r="S46" s="220"/>
      <c r="T46" s="96"/>
    </row>
    <row r="47" spans="2:20" hidden="1" x14ac:dyDescent="0.2">
      <c r="B47" s="97"/>
      <c r="C47" s="117" t="s">
        <v>75</v>
      </c>
      <c r="D47" s="219" t="s">
        <v>76</v>
      </c>
      <c r="E47" s="220"/>
      <c r="F47" s="220"/>
      <c r="G47" s="220"/>
      <c r="H47" s="220"/>
      <c r="I47" s="126"/>
      <c r="J47" s="221">
        <v>0</v>
      </c>
      <c r="K47" s="220"/>
      <c r="L47" s="118">
        <v>0</v>
      </c>
      <c r="M47" s="118">
        <v>0</v>
      </c>
      <c r="N47" s="221">
        <v>0</v>
      </c>
      <c r="O47" s="220"/>
      <c r="P47" s="220"/>
      <c r="Q47" s="221">
        <v>0</v>
      </c>
      <c r="R47" s="220"/>
      <c r="S47" s="220"/>
      <c r="T47" s="96"/>
    </row>
    <row r="48" spans="2:20" x14ac:dyDescent="0.2">
      <c r="B48" s="97"/>
      <c r="C48" s="117" t="s">
        <v>146</v>
      </c>
      <c r="D48" s="219" t="s">
        <v>89</v>
      </c>
      <c r="E48" s="220"/>
      <c r="F48" s="220"/>
      <c r="G48" s="220"/>
      <c r="H48" s="220"/>
      <c r="I48" s="126">
        <v>379.76</v>
      </c>
      <c r="J48" s="221">
        <v>84</v>
      </c>
      <c r="K48" s="220"/>
      <c r="L48" s="118">
        <v>0</v>
      </c>
      <c r="M48" s="118">
        <v>150</v>
      </c>
      <c r="N48" s="221">
        <v>150</v>
      </c>
      <c r="O48" s="220"/>
      <c r="P48" s="220"/>
      <c r="Q48" s="221">
        <v>150</v>
      </c>
      <c r="R48" s="220"/>
      <c r="S48" s="220"/>
      <c r="T48" s="96"/>
    </row>
    <row r="49" spans="2:20" x14ac:dyDescent="0.2">
      <c r="B49" s="97"/>
      <c r="C49" s="117" t="s">
        <v>165</v>
      </c>
      <c r="D49" s="219" t="s">
        <v>89</v>
      </c>
      <c r="E49" s="220"/>
      <c r="F49" s="220"/>
      <c r="G49" s="220"/>
      <c r="H49" s="220"/>
      <c r="I49" s="126">
        <v>379.76</v>
      </c>
      <c r="J49" s="221">
        <v>84</v>
      </c>
      <c r="K49" s="220"/>
      <c r="L49" s="118">
        <v>0</v>
      </c>
      <c r="M49" s="118">
        <v>150</v>
      </c>
      <c r="N49" s="221">
        <v>150</v>
      </c>
      <c r="O49" s="220"/>
      <c r="P49" s="220"/>
      <c r="Q49" s="221">
        <v>150</v>
      </c>
      <c r="R49" s="220"/>
      <c r="S49" s="220"/>
      <c r="T49" s="96"/>
    </row>
    <row r="50" spans="2:20" x14ac:dyDescent="0.2">
      <c r="B50" s="97"/>
      <c r="C50" s="117" t="s">
        <v>147</v>
      </c>
      <c r="D50" s="219" t="s">
        <v>91</v>
      </c>
      <c r="E50" s="220"/>
      <c r="F50" s="220"/>
      <c r="G50" s="220"/>
      <c r="H50" s="220"/>
      <c r="I50" s="126">
        <v>9250.2199999999993</v>
      </c>
      <c r="J50" s="221">
        <v>15075.45</v>
      </c>
      <c r="K50" s="220"/>
      <c r="L50" s="118">
        <v>0</v>
      </c>
      <c r="M50" s="118">
        <v>3000</v>
      </c>
      <c r="N50" s="221">
        <v>0</v>
      </c>
      <c r="O50" s="220"/>
      <c r="P50" s="220"/>
      <c r="Q50" s="221">
        <v>0</v>
      </c>
      <c r="R50" s="220"/>
      <c r="S50" s="220"/>
      <c r="T50" s="96"/>
    </row>
    <row r="51" spans="2:20" x14ac:dyDescent="0.2">
      <c r="B51" s="97"/>
      <c r="C51" s="117" t="s">
        <v>166</v>
      </c>
      <c r="D51" s="219" t="s">
        <v>91</v>
      </c>
      <c r="E51" s="220"/>
      <c r="F51" s="220"/>
      <c r="G51" s="220"/>
      <c r="H51" s="220"/>
      <c r="I51" s="126">
        <v>9250.2199999999993</v>
      </c>
      <c r="J51" s="221">
        <v>15075.45</v>
      </c>
      <c r="K51" s="220"/>
      <c r="L51" s="118">
        <v>0</v>
      </c>
      <c r="M51" s="118">
        <v>3000</v>
      </c>
      <c r="N51" s="221">
        <v>0</v>
      </c>
      <c r="O51" s="220"/>
      <c r="P51" s="220"/>
      <c r="Q51" s="221">
        <v>0</v>
      </c>
      <c r="R51" s="220"/>
      <c r="S51" s="220"/>
      <c r="T51" s="96"/>
    </row>
    <row r="52" spans="2:20" x14ac:dyDescent="0.2">
      <c r="B52" s="97"/>
      <c r="C52" s="117" t="s">
        <v>148</v>
      </c>
      <c r="D52" s="219" t="s">
        <v>149</v>
      </c>
      <c r="E52" s="220"/>
      <c r="F52" s="220"/>
      <c r="G52" s="220"/>
      <c r="H52" s="220"/>
      <c r="I52" s="126">
        <f>I53+I57+I60+I64</f>
        <v>990653.82</v>
      </c>
      <c r="J52" s="221">
        <f>J53+J58+J62</f>
        <v>1233985.3</v>
      </c>
      <c r="K52" s="220"/>
      <c r="L52" s="118">
        <v>0</v>
      </c>
      <c r="M52" s="118">
        <v>1326398.1599999999</v>
      </c>
      <c r="N52" s="221">
        <v>1135087.95</v>
      </c>
      <c r="O52" s="220"/>
      <c r="P52" s="220"/>
      <c r="Q52" s="221">
        <v>1127815.18</v>
      </c>
      <c r="R52" s="220"/>
      <c r="S52" s="220"/>
      <c r="T52" s="96"/>
    </row>
    <row r="53" spans="2:20" ht="12.75" customHeight="1" x14ac:dyDescent="0.2">
      <c r="B53" s="97"/>
      <c r="C53" s="117" t="s">
        <v>174</v>
      </c>
      <c r="D53" s="237" t="s">
        <v>151</v>
      </c>
      <c r="E53" s="238"/>
      <c r="F53" s="238"/>
      <c r="G53" s="238"/>
      <c r="H53" s="239"/>
      <c r="I53" s="126">
        <f>I54+I55+I56</f>
        <v>990213.16999999993</v>
      </c>
      <c r="J53" s="221">
        <f>37743.99+1064238.23</f>
        <v>1101982.22</v>
      </c>
      <c r="K53" s="220"/>
      <c r="L53" s="118">
        <v>0</v>
      </c>
      <c r="M53" s="118">
        <v>1128686.1200000001</v>
      </c>
      <c r="N53" s="221">
        <v>1128039.5900000001</v>
      </c>
      <c r="O53" s="220"/>
      <c r="P53" s="220"/>
      <c r="Q53" s="221">
        <v>1126948.67</v>
      </c>
      <c r="R53" s="220"/>
      <c r="S53" s="220"/>
      <c r="T53" s="96"/>
    </row>
    <row r="54" spans="2:20" ht="14.25" customHeight="1" x14ac:dyDescent="0.2">
      <c r="B54" s="97"/>
      <c r="C54" s="117" t="s">
        <v>173</v>
      </c>
      <c r="D54" s="237" t="s">
        <v>175</v>
      </c>
      <c r="E54" s="238"/>
      <c r="F54" s="238"/>
      <c r="G54" s="238"/>
      <c r="H54" s="239"/>
      <c r="I54" s="126">
        <v>948856.47</v>
      </c>
      <c r="J54" s="221">
        <v>1064238.23</v>
      </c>
      <c r="K54" s="220"/>
      <c r="L54" s="118">
        <v>0</v>
      </c>
      <c r="M54" s="118">
        <v>1086140</v>
      </c>
      <c r="N54" s="221">
        <f>M54</f>
        <v>1086140</v>
      </c>
      <c r="O54" s="220"/>
      <c r="P54" s="220"/>
      <c r="Q54" s="221">
        <f>N54</f>
        <v>1086140</v>
      </c>
      <c r="R54" s="220"/>
      <c r="S54" s="220"/>
      <c r="T54" s="96"/>
    </row>
    <row r="55" spans="2:20" ht="12.75" customHeight="1" x14ac:dyDescent="0.2">
      <c r="B55" s="97"/>
      <c r="C55" s="117" t="s">
        <v>172</v>
      </c>
      <c r="D55" s="237" t="s">
        <v>176</v>
      </c>
      <c r="E55" s="238"/>
      <c r="F55" s="238"/>
      <c r="G55" s="238"/>
      <c r="H55" s="239"/>
      <c r="I55" s="126">
        <v>2004.49</v>
      </c>
      <c r="J55" s="240">
        <v>1699.9</v>
      </c>
      <c r="K55" s="241"/>
      <c r="L55" s="118"/>
      <c r="M55" s="118">
        <v>1737.45</v>
      </c>
      <c r="N55" s="240">
        <v>1155.5999999999999</v>
      </c>
      <c r="O55" s="242"/>
      <c r="P55" s="241"/>
      <c r="Q55" s="240">
        <v>64.680000000000007</v>
      </c>
      <c r="R55" s="242"/>
      <c r="S55" s="241"/>
      <c r="T55" s="96"/>
    </row>
    <row r="56" spans="2:20" x14ac:dyDescent="0.2">
      <c r="B56" s="97"/>
      <c r="C56" s="117" t="s">
        <v>177</v>
      </c>
      <c r="D56" s="231" t="s">
        <v>76</v>
      </c>
      <c r="E56" s="232"/>
      <c r="F56" s="232"/>
      <c r="G56" s="232"/>
      <c r="H56" s="233"/>
      <c r="I56" s="126">
        <v>39352.21</v>
      </c>
      <c r="J56" s="240">
        <v>37743.99</v>
      </c>
      <c r="K56" s="241"/>
      <c r="L56" s="118"/>
      <c r="M56" s="118">
        <v>40743.99</v>
      </c>
      <c r="N56" s="240">
        <f>M56</f>
        <v>40743.99</v>
      </c>
      <c r="O56" s="242"/>
      <c r="P56" s="241"/>
      <c r="Q56" s="240">
        <f>N56</f>
        <v>40743.99</v>
      </c>
      <c r="R56" s="242"/>
      <c r="S56" s="241"/>
      <c r="T56" s="96"/>
    </row>
    <row r="57" spans="2:20" x14ac:dyDescent="0.2">
      <c r="B57" s="97"/>
      <c r="C57" s="117" t="s">
        <v>178</v>
      </c>
      <c r="D57" s="231" t="s">
        <v>152</v>
      </c>
      <c r="E57" s="232"/>
      <c r="F57" s="232"/>
      <c r="G57" s="232"/>
      <c r="H57" s="233"/>
      <c r="I57" s="126">
        <v>440.65</v>
      </c>
      <c r="J57" s="240">
        <f>J58</f>
        <v>1495.34</v>
      </c>
      <c r="K57" s="241"/>
      <c r="L57" s="118"/>
      <c r="M57" s="118">
        <f>M58</f>
        <v>500</v>
      </c>
      <c r="N57" s="240">
        <f>N58</f>
        <v>500</v>
      </c>
      <c r="O57" s="242"/>
      <c r="P57" s="241"/>
      <c r="Q57" s="130"/>
      <c r="R57" s="132"/>
      <c r="S57" s="131">
        <v>500</v>
      </c>
      <c r="T57" s="96"/>
    </row>
    <row r="58" spans="2:20" ht="12.75" customHeight="1" x14ac:dyDescent="0.2">
      <c r="B58" s="97"/>
      <c r="C58" s="117" t="s">
        <v>167</v>
      </c>
      <c r="D58" s="219" t="s">
        <v>179</v>
      </c>
      <c r="E58" s="220"/>
      <c r="F58" s="220"/>
      <c r="G58" s="220"/>
      <c r="H58" s="220"/>
      <c r="I58" s="126">
        <v>440.65</v>
      </c>
      <c r="J58" s="221">
        <v>1495.34</v>
      </c>
      <c r="K58" s="220"/>
      <c r="L58" s="118">
        <v>0</v>
      </c>
      <c r="M58" s="118">
        <v>500</v>
      </c>
      <c r="N58" s="221">
        <v>500</v>
      </c>
      <c r="O58" s="220"/>
      <c r="P58" s="220"/>
      <c r="Q58" s="221">
        <v>500</v>
      </c>
      <c r="R58" s="220"/>
      <c r="S58" s="220"/>
      <c r="T58" s="96"/>
    </row>
    <row r="59" spans="2:20" hidden="1" x14ac:dyDescent="0.2">
      <c r="B59" s="97"/>
      <c r="C59" s="117" t="s">
        <v>95</v>
      </c>
      <c r="D59" s="219" t="s">
        <v>35</v>
      </c>
      <c r="E59" s="220"/>
      <c r="F59" s="220"/>
      <c r="G59" s="220"/>
      <c r="H59" s="220"/>
      <c r="I59" s="126"/>
      <c r="J59" s="221"/>
      <c r="K59" s="220"/>
      <c r="L59" s="118">
        <v>0</v>
      </c>
      <c r="M59" s="118">
        <v>0</v>
      </c>
      <c r="N59" s="221">
        <v>0</v>
      </c>
      <c r="O59" s="220"/>
      <c r="P59" s="220"/>
      <c r="Q59" s="221">
        <v>0</v>
      </c>
      <c r="R59" s="220"/>
      <c r="S59" s="220"/>
      <c r="T59" s="96"/>
    </row>
    <row r="60" spans="2:20" x14ac:dyDescent="0.2">
      <c r="B60" s="97"/>
      <c r="C60" s="117" t="s">
        <v>95</v>
      </c>
      <c r="D60" s="219" t="s">
        <v>153</v>
      </c>
      <c r="E60" s="220"/>
      <c r="F60" s="220"/>
      <c r="G60" s="220"/>
      <c r="H60" s="220"/>
      <c r="I60" s="126">
        <v>0</v>
      </c>
      <c r="J60" s="221">
        <v>0</v>
      </c>
      <c r="K60" s="220"/>
      <c r="L60" s="118">
        <v>0</v>
      </c>
      <c r="M60" s="118">
        <v>0</v>
      </c>
      <c r="N60" s="221">
        <v>0</v>
      </c>
      <c r="O60" s="220"/>
      <c r="P60" s="220"/>
      <c r="Q60" s="221">
        <v>0</v>
      </c>
      <c r="R60" s="220"/>
      <c r="S60" s="220"/>
      <c r="T60" s="96"/>
    </row>
    <row r="61" spans="2:20" hidden="1" x14ac:dyDescent="0.2">
      <c r="B61" s="97"/>
      <c r="C61" s="117" t="s">
        <v>154</v>
      </c>
      <c r="D61" s="219" t="s">
        <v>155</v>
      </c>
      <c r="E61" s="220"/>
      <c r="F61" s="220"/>
      <c r="G61" s="220"/>
      <c r="H61" s="220"/>
      <c r="I61" s="126"/>
      <c r="J61" s="221">
        <v>0</v>
      </c>
      <c r="K61" s="220"/>
      <c r="L61" s="118">
        <v>0</v>
      </c>
      <c r="M61" s="118">
        <v>0</v>
      </c>
      <c r="N61" s="221">
        <v>0</v>
      </c>
      <c r="O61" s="220"/>
      <c r="P61" s="220"/>
      <c r="Q61" s="221">
        <v>0</v>
      </c>
      <c r="R61" s="220"/>
      <c r="S61" s="220"/>
      <c r="T61" s="96"/>
    </row>
    <row r="62" spans="2:20" x14ac:dyDescent="0.2">
      <c r="B62" s="97"/>
      <c r="C62" s="117" t="s">
        <v>170</v>
      </c>
      <c r="D62" s="219" t="s">
        <v>156</v>
      </c>
      <c r="E62" s="220"/>
      <c r="F62" s="220"/>
      <c r="G62" s="220"/>
      <c r="H62" s="220"/>
      <c r="I62" s="126">
        <v>0</v>
      </c>
      <c r="J62" s="221">
        <v>130507.74</v>
      </c>
      <c r="K62" s="220"/>
      <c r="L62" s="118">
        <v>0</v>
      </c>
      <c r="M62" s="118">
        <v>9845.5300000000007</v>
      </c>
      <c r="N62" s="221">
        <v>6548.36</v>
      </c>
      <c r="O62" s="220"/>
      <c r="P62" s="220"/>
      <c r="Q62" s="221">
        <v>366.51</v>
      </c>
      <c r="R62" s="220"/>
      <c r="S62" s="220"/>
      <c r="T62" s="96"/>
    </row>
    <row r="63" spans="2:20" hidden="1" x14ac:dyDescent="0.2">
      <c r="B63" s="97"/>
      <c r="C63" s="117" t="s">
        <v>96</v>
      </c>
      <c r="D63" s="219" t="s">
        <v>97</v>
      </c>
      <c r="E63" s="220"/>
      <c r="F63" s="220"/>
      <c r="G63" s="220"/>
      <c r="H63" s="220"/>
      <c r="I63" s="126"/>
      <c r="J63" s="221">
        <v>0</v>
      </c>
      <c r="K63" s="220"/>
      <c r="L63" s="118">
        <v>0</v>
      </c>
      <c r="M63" s="118">
        <v>0</v>
      </c>
      <c r="N63" s="221">
        <v>0</v>
      </c>
      <c r="O63" s="220"/>
      <c r="P63" s="220"/>
      <c r="Q63" s="221">
        <v>0</v>
      </c>
      <c r="R63" s="220"/>
      <c r="S63" s="220"/>
      <c r="T63" s="96"/>
    </row>
    <row r="64" spans="2:20" x14ac:dyDescent="0.2">
      <c r="B64" s="97"/>
      <c r="C64" s="117" t="s">
        <v>96</v>
      </c>
      <c r="D64" s="219" t="s">
        <v>157</v>
      </c>
      <c r="E64" s="220"/>
      <c r="F64" s="220"/>
      <c r="G64" s="220"/>
      <c r="H64" s="220"/>
      <c r="I64" s="126">
        <v>0</v>
      </c>
      <c r="J64" s="221">
        <v>0</v>
      </c>
      <c r="K64" s="220"/>
      <c r="L64" s="118">
        <v>0</v>
      </c>
      <c r="M64" s="118">
        <v>0</v>
      </c>
      <c r="N64" s="221">
        <v>0</v>
      </c>
      <c r="O64" s="220"/>
      <c r="P64" s="220"/>
      <c r="Q64" s="221">
        <v>0</v>
      </c>
      <c r="R64" s="220"/>
      <c r="S64" s="220"/>
      <c r="T64" s="96"/>
    </row>
    <row r="65" spans="2:20" hidden="1" x14ac:dyDescent="0.2">
      <c r="B65" s="97"/>
      <c r="C65" s="117" t="s">
        <v>98</v>
      </c>
      <c r="D65" s="219" t="s">
        <v>99</v>
      </c>
      <c r="E65" s="220"/>
      <c r="F65" s="220"/>
      <c r="G65" s="220"/>
      <c r="H65" s="220"/>
      <c r="I65" s="126"/>
      <c r="J65" s="221">
        <v>0</v>
      </c>
      <c r="K65" s="220"/>
      <c r="L65" s="118">
        <v>0</v>
      </c>
      <c r="M65" s="118">
        <v>0</v>
      </c>
      <c r="N65" s="221">
        <v>0</v>
      </c>
      <c r="O65" s="220"/>
      <c r="P65" s="220"/>
      <c r="Q65" s="221">
        <v>0</v>
      </c>
      <c r="R65" s="220"/>
      <c r="S65" s="220"/>
      <c r="T65" s="96"/>
    </row>
    <row r="66" spans="2:20" x14ac:dyDescent="0.2">
      <c r="B66" s="97"/>
      <c r="C66" s="117" t="s">
        <v>171</v>
      </c>
      <c r="D66" s="219" t="s">
        <v>158</v>
      </c>
      <c r="E66" s="220"/>
      <c r="F66" s="220"/>
      <c r="G66" s="220"/>
      <c r="H66" s="220"/>
      <c r="I66" s="126">
        <v>0</v>
      </c>
      <c r="J66" s="221">
        <v>0</v>
      </c>
      <c r="K66" s="220"/>
      <c r="L66" s="118">
        <v>0</v>
      </c>
      <c r="M66" s="118">
        <v>187000</v>
      </c>
      <c r="N66" s="221">
        <v>0</v>
      </c>
      <c r="O66" s="220"/>
      <c r="P66" s="220"/>
      <c r="Q66" s="221">
        <v>0</v>
      </c>
      <c r="R66" s="220"/>
      <c r="S66" s="220"/>
      <c r="T66" s="96"/>
    </row>
    <row r="67" spans="2:20" hidden="1" x14ac:dyDescent="0.2">
      <c r="B67" s="97"/>
      <c r="C67" s="117" t="s">
        <v>159</v>
      </c>
      <c r="D67" s="219" t="s">
        <v>160</v>
      </c>
      <c r="E67" s="220"/>
      <c r="F67" s="220"/>
      <c r="G67" s="220"/>
      <c r="H67" s="220"/>
      <c r="I67" s="126"/>
      <c r="J67" s="221">
        <v>0</v>
      </c>
      <c r="K67" s="220"/>
      <c r="L67" s="118">
        <v>0</v>
      </c>
      <c r="M67" s="118">
        <v>0</v>
      </c>
      <c r="N67" s="221">
        <v>0</v>
      </c>
      <c r="O67" s="220"/>
      <c r="P67" s="220"/>
      <c r="Q67" s="221">
        <v>0</v>
      </c>
      <c r="R67" s="220"/>
      <c r="S67" s="220"/>
      <c r="T67" s="96"/>
    </row>
    <row r="68" spans="2:20" x14ac:dyDescent="0.2">
      <c r="B68" s="97"/>
      <c r="C68" s="117" t="s">
        <v>159</v>
      </c>
      <c r="D68" s="219" t="s">
        <v>101</v>
      </c>
      <c r="E68" s="220"/>
      <c r="F68" s="220"/>
      <c r="G68" s="220"/>
      <c r="H68" s="220"/>
      <c r="I68" s="126">
        <v>411.19</v>
      </c>
      <c r="J68" s="221">
        <v>2381.3200000000002</v>
      </c>
      <c r="K68" s="220"/>
      <c r="L68" s="118">
        <v>0</v>
      </c>
      <c r="M68" s="118">
        <v>1205</v>
      </c>
      <c r="N68" s="221">
        <v>600</v>
      </c>
      <c r="O68" s="220"/>
      <c r="P68" s="220"/>
      <c r="Q68" s="221">
        <v>600</v>
      </c>
      <c r="R68" s="220"/>
      <c r="S68" s="220"/>
      <c r="T68" s="96"/>
    </row>
    <row r="69" spans="2:20" hidden="1" x14ac:dyDescent="0.2">
      <c r="B69" s="97"/>
      <c r="C69" s="117" t="s">
        <v>161</v>
      </c>
      <c r="D69" s="219" t="s">
        <v>160</v>
      </c>
      <c r="E69" s="220"/>
      <c r="F69" s="220"/>
      <c r="G69" s="220"/>
      <c r="H69" s="220"/>
      <c r="I69" s="126"/>
      <c r="J69" s="221">
        <v>0</v>
      </c>
      <c r="K69" s="220"/>
      <c r="L69" s="118">
        <v>0</v>
      </c>
      <c r="M69" s="118">
        <v>0</v>
      </c>
      <c r="N69" s="221">
        <v>0</v>
      </c>
      <c r="O69" s="220"/>
      <c r="P69" s="220"/>
      <c r="Q69" s="221">
        <v>0</v>
      </c>
      <c r="R69" s="220"/>
      <c r="S69" s="220"/>
      <c r="T69" s="96"/>
    </row>
    <row r="70" spans="2:20" x14ac:dyDescent="0.2">
      <c r="B70" s="97"/>
      <c r="C70" s="117" t="s">
        <v>168</v>
      </c>
      <c r="D70" s="219" t="s">
        <v>101</v>
      </c>
      <c r="E70" s="220"/>
      <c r="F70" s="220"/>
      <c r="G70" s="220"/>
      <c r="H70" s="220"/>
      <c r="I70" s="126">
        <v>411.19</v>
      </c>
      <c r="J70" s="221">
        <v>2381.3200000000002</v>
      </c>
      <c r="K70" s="220"/>
      <c r="L70" s="118">
        <v>0</v>
      </c>
      <c r="M70" s="118">
        <v>1205</v>
      </c>
      <c r="N70" s="221">
        <v>600</v>
      </c>
      <c r="O70" s="220"/>
      <c r="P70" s="220"/>
      <c r="Q70" s="221">
        <v>600</v>
      </c>
      <c r="R70" s="220"/>
      <c r="S70" s="220"/>
      <c r="T70" s="96"/>
    </row>
    <row r="71" spans="2:20" hidden="1" x14ac:dyDescent="0.2">
      <c r="B71" s="97"/>
      <c r="C71" s="117" t="s">
        <v>100</v>
      </c>
      <c r="D71" s="219" t="s">
        <v>101</v>
      </c>
      <c r="E71" s="220"/>
      <c r="F71" s="220"/>
      <c r="G71" s="220"/>
      <c r="H71" s="220"/>
      <c r="I71" s="126"/>
      <c r="J71" s="221"/>
      <c r="K71" s="220"/>
      <c r="L71" s="118">
        <v>0</v>
      </c>
      <c r="M71" s="118">
        <v>0</v>
      </c>
      <c r="N71" s="221">
        <v>0</v>
      </c>
      <c r="O71" s="220"/>
      <c r="P71" s="220"/>
      <c r="Q71" s="221">
        <v>0</v>
      </c>
      <c r="R71" s="220"/>
      <c r="S71" s="220"/>
      <c r="T71" s="96"/>
    </row>
    <row r="72" spans="2:20" x14ac:dyDescent="0.2">
      <c r="B72" s="97"/>
      <c r="C72" s="117" t="s">
        <v>162</v>
      </c>
      <c r="D72" s="219" t="s">
        <v>103</v>
      </c>
      <c r="E72" s="220"/>
      <c r="F72" s="220"/>
      <c r="G72" s="220"/>
      <c r="H72" s="220"/>
      <c r="I72" s="126">
        <v>0</v>
      </c>
      <c r="J72" s="221">
        <v>0</v>
      </c>
      <c r="K72" s="220"/>
      <c r="L72" s="118">
        <v>0</v>
      </c>
      <c r="M72" s="118">
        <v>0</v>
      </c>
      <c r="N72" s="221">
        <v>0</v>
      </c>
      <c r="O72" s="220"/>
      <c r="P72" s="220"/>
      <c r="Q72" s="221">
        <v>0</v>
      </c>
      <c r="R72" s="220"/>
      <c r="S72" s="220"/>
      <c r="T72" s="96"/>
    </row>
    <row r="73" spans="2:20" x14ac:dyDescent="0.2">
      <c r="B73" s="97"/>
      <c r="C73" s="117" t="s">
        <v>162</v>
      </c>
      <c r="D73" s="219" t="s">
        <v>163</v>
      </c>
      <c r="E73" s="220"/>
      <c r="F73" s="220"/>
      <c r="G73" s="220"/>
      <c r="H73" s="220"/>
      <c r="I73" s="126">
        <v>0</v>
      </c>
      <c r="J73" s="221">
        <v>0</v>
      </c>
      <c r="K73" s="220"/>
      <c r="L73" s="118">
        <v>0</v>
      </c>
      <c r="M73" s="118">
        <v>0</v>
      </c>
      <c r="N73" s="221">
        <v>0</v>
      </c>
      <c r="O73" s="220"/>
      <c r="P73" s="220"/>
      <c r="Q73" s="221">
        <v>0</v>
      </c>
      <c r="R73" s="220"/>
      <c r="S73" s="220"/>
      <c r="T73" s="96"/>
    </row>
    <row r="74" spans="2:20" x14ac:dyDescent="0.2">
      <c r="B74" s="97"/>
      <c r="C74" s="117" t="s">
        <v>102</v>
      </c>
      <c r="D74" s="219" t="s">
        <v>103</v>
      </c>
      <c r="E74" s="220"/>
      <c r="F74" s="220"/>
      <c r="G74" s="220"/>
      <c r="H74" s="220"/>
      <c r="I74" s="126">
        <v>0</v>
      </c>
      <c r="J74" s="221">
        <v>0</v>
      </c>
      <c r="K74" s="220"/>
      <c r="L74" s="118">
        <v>0</v>
      </c>
      <c r="M74" s="118">
        <v>0</v>
      </c>
      <c r="N74" s="221">
        <v>0</v>
      </c>
      <c r="O74" s="220"/>
      <c r="P74" s="220"/>
      <c r="Q74" s="221">
        <v>0</v>
      </c>
      <c r="R74" s="220"/>
      <c r="S74" s="220"/>
      <c r="T74" s="96"/>
    </row>
    <row r="75" spans="2:20" x14ac:dyDescent="0.2">
      <c r="B75" s="97"/>
      <c r="C75" s="117" t="s">
        <v>102</v>
      </c>
      <c r="D75" s="219" t="s">
        <v>163</v>
      </c>
      <c r="E75" s="220"/>
      <c r="F75" s="220"/>
      <c r="G75" s="220"/>
      <c r="H75" s="220"/>
      <c r="I75" s="126">
        <v>0</v>
      </c>
      <c r="J75" s="221">
        <v>0</v>
      </c>
      <c r="K75" s="220"/>
      <c r="L75" s="118">
        <v>0</v>
      </c>
      <c r="M75" s="118">
        <v>0</v>
      </c>
      <c r="N75" s="221">
        <v>0</v>
      </c>
      <c r="O75" s="220"/>
      <c r="P75" s="220"/>
      <c r="Q75" s="221">
        <v>0</v>
      </c>
      <c r="R75" s="220"/>
      <c r="S75" s="220"/>
      <c r="T75" s="96"/>
    </row>
    <row r="76" spans="2:20" ht="9.9499999999999993" customHeight="1" x14ac:dyDescent="0.2"/>
  </sheetData>
  <mergeCells count="267">
    <mergeCell ref="D56:H56"/>
    <mergeCell ref="J55:K55"/>
    <mergeCell ref="J56:K56"/>
    <mergeCell ref="D51:H51"/>
    <mergeCell ref="J51:K51"/>
    <mergeCell ref="N51:P51"/>
    <mergeCell ref="Q51:S51"/>
    <mergeCell ref="D52:H52"/>
    <mergeCell ref="J52:K52"/>
    <mergeCell ref="N52:P52"/>
    <mergeCell ref="Q52:S52"/>
    <mergeCell ref="D74:H74"/>
    <mergeCell ref="J74:K74"/>
    <mergeCell ref="N74:P74"/>
    <mergeCell ref="Q74:S74"/>
    <mergeCell ref="D75:H75"/>
    <mergeCell ref="J75:K75"/>
    <mergeCell ref="N75:P75"/>
    <mergeCell ref="Q75:S75"/>
    <mergeCell ref="D72:H72"/>
    <mergeCell ref="J72:K72"/>
    <mergeCell ref="N72:P72"/>
    <mergeCell ref="Q72:S72"/>
    <mergeCell ref="D73:H73"/>
    <mergeCell ref="J73:K73"/>
    <mergeCell ref="N73:P73"/>
    <mergeCell ref="Q73:S73"/>
    <mergeCell ref="D70:H70"/>
    <mergeCell ref="J70:K70"/>
    <mergeCell ref="N70:P70"/>
    <mergeCell ref="Q70:S70"/>
    <mergeCell ref="D71:H71"/>
    <mergeCell ref="J71:K71"/>
    <mergeCell ref="N71:P71"/>
    <mergeCell ref="Q71:S71"/>
    <mergeCell ref="D68:H68"/>
    <mergeCell ref="J68:K68"/>
    <mergeCell ref="N68:P68"/>
    <mergeCell ref="Q68:S68"/>
    <mergeCell ref="D69:H69"/>
    <mergeCell ref="J69:K69"/>
    <mergeCell ref="N69:P69"/>
    <mergeCell ref="Q69:S69"/>
    <mergeCell ref="D66:H66"/>
    <mergeCell ref="J66:K66"/>
    <mergeCell ref="N66:P66"/>
    <mergeCell ref="Q66:S66"/>
    <mergeCell ref="D67:H67"/>
    <mergeCell ref="J67:K67"/>
    <mergeCell ref="N67:P67"/>
    <mergeCell ref="Q67:S67"/>
    <mergeCell ref="D64:H64"/>
    <mergeCell ref="J64:K64"/>
    <mergeCell ref="N64:P64"/>
    <mergeCell ref="Q64:S64"/>
    <mergeCell ref="D65:H65"/>
    <mergeCell ref="J65:K65"/>
    <mergeCell ref="N65:P65"/>
    <mergeCell ref="Q65:S65"/>
    <mergeCell ref="D62:H62"/>
    <mergeCell ref="J62:K62"/>
    <mergeCell ref="N62:P62"/>
    <mergeCell ref="Q62:S62"/>
    <mergeCell ref="D63:H63"/>
    <mergeCell ref="J63:K63"/>
    <mergeCell ref="N63:P63"/>
    <mergeCell ref="Q63:S63"/>
    <mergeCell ref="D60:H60"/>
    <mergeCell ref="J60:K60"/>
    <mergeCell ref="N60:P60"/>
    <mergeCell ref="Q60:S60"/>
    <mergeCell ref="D61:H61"/>
    <mergeCell ref="J61:K61"/>
    <mergeCell ref="N61:P61"/>
    <mergeCell ref="Q61:S61"/>
    <mergeCell ref="D58:H58"/>
    <mergeCell ref="J58:K58"/>
    <mergeCell ref="N58:P58"/>
    <mergeCell ref="Q58:S58"/>
    <mergeCell ref="D59:H59"/>
    <mergeCell ref="J59:K59"/>
    <mergeCell ref="N59:P59"/>
    <mergeCell ref="Q59:S59"/>
    <mergeCell ref="D53:H53"/>
    <mergeCell ref="J53:K53"/>
    <mergeCell ref="N53:P53"/>
    <mergeCell ref="Q53:S53"/>
    <mergeCell ref="D54:H54"/>
    <mergeCell ref="J54:K54"/>
    <mergeCell ref="N54:P54"/>
    <mergeCell ref="Q54:S54"/>
    <mergeCell ref="D57:H57"/>
    <mergeCell ref="J57:K57"/>
    <mergeCell ref="N57:P57"/>
    <mergeCell ref="N55:P55"/>
    <mergeCell ref="N56:P56"/>
    <mergeCell ref="Q55:S55"/>
    <mergeCell ref="Q56:S56"/>
    <mergeCell ref="D55:H55"/>
    <mergeCell ref="J49:K49"/>
    <mergeCell ref="N49:P49"/>
    <mergeCell ref="Q49:S49"/>
    <mergeCell ref="D50:H50"/>
    <mergeCell ref="J50:K50"/>
    <mergeCell ref="N50:P50"/>
    <mergeCell ref="Q50:S50"/>
    <mergeCell ref="D47:H47"/>
    <mergeCell ref="J47:K47"/>
    <mergeCell ref="N47:P47"/>
    <mergeCell ref="Q47:S47"/>
    <mergeCell ref="D48:H48"/>
    <mergeCell ref="J48:K48"/>
    <mergeCell ref="N48:P48"/>
    <mergeCell ref="Q48:S48"/>
    <mergeCell ref="D49:H49"/>
    <mergeCell ref="D45:H45"/>
    <mergeCell ref="J45:K45"/>
    <mergeCell ref="N45:P45"/>
    <mergeCell ref="Q45:S45"/>
    <mergeCell ref="D46:H46"/>
    <mergeCell ref="J46:K46"/>
    <mergeCell ref="N46:P46"/>
    <mergeCell ref="Q46:S46"/>
    <mergeCell ref="D43:H43"/>
    <mergeCell ref="J43:K43"/>
    <mergeCell ref="N43:P43"/>
    <mergeCell ref="Q43:S43"/>
    <mergeCell ref="D44:H44"/>
    <mergeCell ref="J44:K44"/>
    <mergeCell ref="N44:P44"/>
    <mergeCell ref="Q44:S44"/>
    <mergeCell ref="D41:H41"/>
    <mergeCell ref="J41:K41"/>
    <mergeCell ref="N41:P41"/>
    <mergeCell ref="Q41:S41"/>
    <mergeCell ref="D42:H42"/>
    <mergeCell ref="J42:K42"/>
    <mergeCell ref="N42:P42"/>
    <mergeCell ref="Q42:S42"/>
    <mergeCell ref="D39:H39"/>
    <mergeCell ref="J39:K39"/>
    <mergeCell ref="N39:P39"/>
    <mergeCell ref="Q39:S39"/>
    <mergeCell ref="D40:H40"/>
    <mergeCell ref="J40:K40"/>
    <mergeCell ref="N40:P40"/>
    <mergeCell ref="Q40:S40"/>
    <mergeCell ref="D37:H37"/>
    <mergeCell ref="J37:K37"/>
    <mergeCell ref="N37:P37"/>
    <mergeCell ref="Q37:S37"/>
    <mergeCell ref="D38:H38"/>
    <mergeCell ref="J38:K38"/>
    <mergeCell ref="N38:P38"/>
    <mergeCell ref="Q38:S38"/>
    <mergeCell ref="D35:H35"/>
    <mergeCell ref="J35:K35"/>
    <mergeCell ref="N35:P35"/>
    <mergeCell ref="Q35:S35"/>
    <mergeCell ref="D36:H36"/>
    <mergeCell ref="J36:K36"/>
    <mergeCell ref="N36:P36"/>
    <mergeCell ref="Q36:S36"/>
    <mergeCell ref="D33:H33"/>
    <mergeCell ref="J33:K33"/>
    <mergeCell ref="N33:P33"/>
    <mergeCell ref="Q33:S33"/>
    <mergeCell ref="D34:H34"/>
    <mergeCell ref="J34:K34"/>
    <mergeCell ref="N34:P34"/>
    <mergeCell ref="Q34:S34"/>
    <mergeCell ref="D31:H31"/>
    <mergeCell ref="J31:K31"/>
    <mergeCell ref="N31:P31"/>
    <mergeCell ref="Q31:S31"/>
    <mergeCell ref="D32:H32"/>
    <mergeCell ref="J32:K32"/>
    <mergeCell ref="N32:P32"/>
    <mergeCell ref="Q32:S32"/>
    <mergeCell ref="D29:H29"/>
    <mergeCell ref="J29:K29"/>
    <mergeCell ref="N29:P29"/>
    <mergeCell ref="Q29:S29"/>
    <mergeCell ref="D30:H30"/>
    <mergeCell ref="J30:K30"/>
    <mergeCell ref="N30:P30"/>
    <mergeCell ref="Q30:S30"/>
    <mergeCell ref="D27:H27"/>
    <mergeCell ref="J27:K27"/>
    <mergeCell ref="N27:P27"/>
    <mergeCell ref="Q27:S27"/>
    <mergeCell ref="D28:H28"/>
    <mergeCell ref="J28:K28"/>
    <mergeCell ref="N28:P28"/>
    <mergeCell ref="Q28:S28"/>
    <mergeCell ref="D22:H22"/>
    <mergeCell ref="J22:K22"/>
    <mergeCell ref="N22:P22"/>
    <mergeCell ref="Q22:S22"/>
    <mergeCell ref="D26:H26"/>
    <mergeCell ref="J26:K26"/>
    <mergeCell ref="N26:P26"/>
    <mergeCell ref="Q26:S26"/>
    <mergeCell ref="J23:K23"/>
    <mergeCell ref="J24:K24"/>
    <mergeCell ref="D25:H25"/>
    <mergeCell ref="J25:K25"/>
    <mergeCell ref="N25:P25"/>
    <mergeCell ref="Q25:S25"/>
    <mergeCell ref="N23:P23"/>
    <mergeCell ref="N24:P24"/>
    <mergeCell ref="Q23:S23"/>
    <mergeCell ref="Q24:S24"/>
    <mergeCell ref="D23:H23"/>
    <mergeCell ref="D24:H24"/>
    <mergeCell ref="D19:H19"/>
    <mergeCell ref="J19:K19"/>
    <mergeCell ref="N19:P19"/>
    <mergeCell ref="Q19:S19"/>
    <mergeCell ref="D21:H21"/>
    <mergeCell ref="J21:K21"/>
    <mergeCell ref="N21:P21"/>
    <mergeCell ref="Q21:S21"/>
    <mergeCell ref="D20:H20"/>
    <mergeCell ref="J20:K20"/>
    <mergeCell ref="N20:P20"/>
    <mergeCell ref="Q20:S20"/>
    <mergeCell ref="D17:H17"/>
    <mergeCell ref="J17:K17"/>
    <mergeCell ref="N17:P17"/>
    <mergeCell ref="Q17:S17"/>
    <mergeCell ref="D18:H18"/>
    <mergeCell ref="J18:K18"/>
    <mergeCell ref="N18:P18"/>
    <mergeCell ref="Q18:S18"/>
    <mergeCell ref="D15:H15"/>
    <mergeCell ref="J15:K15"/>
    <mergeCell ref="N15:P15"/>
    <mergeCell ref="Q15:S15"/>
    <mergeCell ref="D16:H16"/>
    <mergeCell ref="J16:K16"/>
    <mergeCell ref="N16:P16"/>
    <mergeCell ref="Q16:S16"/>
    <mergeCell ref="D14:H14"/>
    <mergeCell ref="J14:K14"/>
    <mergeCell ref="N14:P14"/>
    <mergeCell ref="Q14:S14"/>
    <mergeCell ref="D11:H11"/>
    <mergeCell ref="J11:K11"/>
    <mergeCell ref="N11:P11"/>
    <mergeCell ref="Q11:S11"/>
    <mergeCell ref="D12:H12"/>
    <mergeCell ref="J12:K12"/>
    <mergeCell ref="N12:P12"/>
    <mergeCell ref="Q12:S12"/>
    <mergeCell ref="A2:R2"/>
    <mergeCell ref="A3:R3"/>
    <mergeCell ref="A5:R5"/>
    <mergeCell ref="A7:R7"/>
    <mergeCell ref="J10:K10"/>
    <mergeCell ref="N10:P10"/>
    <mergeCell ref="Q10:S10"/>
    <mergeCell ref="G9:J9"/>
    <mergeCell ref="D13:H13"/>
    <mergeCell ref="J13:K13"/>
    <mergeCell ref="N13:P13"/>
    <mergeCell ref="Q13:S13"/>
  </mergeCells>
  <pageMargins left="0" right="0" top="9.8425196850393706E-2" bottom="0.41753937007874015" header="9.8425196850393706E-2" footer="9.8425196850393706E-2"/>
  <pageSetup paperSize="9" scale="87" fitToHeight="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EB4F-5A86-4FD7-B91D-00570CC1DFB1}">
  <sheetPr>
    <pageSetUpPr fitToPage="1"/>
  </sheetPr>
  <dimension ref="A1:S20"/>
  <sheetViews>
    <sheetView showGridLines="0" workbookViewId="0">
      <pane ySplit="11" topLeftCell="A12" activePane="bottomLeft" state="frozenSplit"/>
      <selection pane="bottomLeft" activeCell="M16" sqref="M16"/>
    </sheetView>
  </sheetViews>
  <sheetFormatPr defaultRowHeight="12.75" x14ac:dyDescent="0.2"/>
  <cols>
    <col min="1" max="1" width="3.28515625" style="88" hidden="1" customWidth="1"/>
    <col min="2" max="2" width="8.5703125" style="88" hidden="1" customWidth="1"/>
    <col min="3" max="3" width="13.42578125" style="88" customWidth="1"/>
    <col min="4" max="4" width="10.140625" style="88" customWidth="1"/>
    <col min="5" max="5" width="4" style="88" customWidth="1"/>
    <col min="6" max="6" width="10.140625" style="88" customWidth="1"/>
    <col min="7" max="7" width="12.28515625" style="88" customWidth="1"/>
    <col min="8" max="8" width="3.85546875" style="88" customWidth="1"/>
    <col min="9" max="9" width="22.140625" style="88" customWidth="1"/>
    <col min="10" max="10" width="16.7109375" style="88" customWidth="1"/>
    <col min="11" max="11" width="2.140625" style="88" customWidth="1"/>
    <col min="12" max="12" width="13.7109375" style="88" hidden="1" customWidth="1"/>
    <col min="13" max="13" width="17.5703125" style="88" customWidth="1"/>
    <col min="14" max="14" width="4.7109375" style="88" customWidth="1"/>
    <col min="15" max="15" width="8.42578125" style="88" customWidth="1"/>
    <col min="16" max="16" width="3.5703125" style="88" customWidth="1"/>
    <col min="17" max="17" width="4.5703125" style="88" customWidth="1"/>
    <col min="18" max="18" width="1.140625" style="88" customWidth="1"/>
    <col min="19" max="19" width="11.140625" style="88" customWidth="1"/>
    <col min="20" max="20" width="0" style="88" hidden="1" customWidth="1"/>
    <col min="21" max="21" width="5.7109375" style="88" customWidth="1"/>
    <col min="22" max="22" width="3.42578125" style="88" customWidth="1"/>
    <col min="23" max="16384" width="9.140625" style="88"/>
  </cols>
  <sheetData>
    <row r="1" spans="1:19" ht="12.75" customHeight="1" x14ac:dyDescent="0.2"/>
    <row r="2" spans="1:19" ht="36.75" customHeight="1" x14ac:dyDescent="0.2">
      <c r="A2" s="213" t="s">
        <v>208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</row>
    <row r="3" spans="1:19" ht="18" customHeight="1" x14ac:dyDescent="0.2">
      <c r="A3" s="214" t="s">
        <v>116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4" spans="1:19" ht="18" customHeight="1" x14ac:dyDescent="0.2">
      <c r="A4" s="89"/>
      <c r="B4" s="89"/>
      <c r="C4" s="89"/>
      <c r="D4" s="89"/>
      <c r="E4" s="89"/>
      <c r="F4" s="89"/>
      <c r="G4" s="90"/>
    </row>
    <row r="5" spans="1:19" ht="15" customHeight="1" x14ac:dyDescent="0.2">
      <c r="A5" s="215" t="s">
        <v>16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</row>
    <row r="6" spans="1:19" ht="15" customHeight="1" x14ac:dyDescent="0.2">
      <c r="A6" s="89"/>
      <c r="B6" s="89"/>
      <c r="C6" s="89"/>
      <c r="D6" s="89"/>
      <c r="E6" s="91"/>
      <c r="F6" s="91"/>
      <c r="G6" s="92"/>
    </row>
    <row r="7" spans="1:19" ht="18" customHeight="1" x14ac:dyDescent="0.25">
      <c r="G7" s="106"/>
      <c r="H7" s="107"/>
      <c r="I7" s="107"/>
      <c r="J7" s="107"/>
    </row>
    <row r="8" spans="1:19" ht="12.75" customHeight="1" x14ac:dyDescent="0.25">
      <c r="G8" s="106" t="s">
        <v>188</v>
      </c>
      <c r="H8" s="107"/>
      <c r="I8" s="107"/>
      <c r="J8" s="107"/>
    </row>
    <row r="9" spans="1:19" ht="12.75" customHeight="1" x14ac:dyDescent="0.25">
      <c r="G9" s="106"/>
      <c r="H9" s="107"/>
      <c r="I9" s="107"/>
      <c r="J9" s="107"/>
    </row>
    <row r="10" spans="1:19" ht="12.75" customHeight="1" x14ac:dyDescent="0.25">
      <c r="B10" s="252"/>
      <c r="C10" s="252"/>
      <c r="D10" s="252"/>
      <c r="G10" s="106"/>
      <c r="H10" s="107"/>
      <c r="I10" s="107"/>
      <c r="J10" s="107"/>
    </row>
    <row r="11" spans="1:19" ht="24" customHeight="1" x14ac:dyDescent="0.2"/>
    <row r="12" spans="1:19" x14ac:dyDescent="0.2">
      <c r="B12" s="93"/>
      <c r="C12" s="93"/>
      <c r="J12" s="216"/>
      <c r="K12" s="217"/>
      <c r="L12" s="94"/>
      <c r="M12" s="94"/>
      <c r="N12" s="216"/>
      <c r="O12" s="217"/>
      <c r="P12" s="217"/>
      <c r="Q12" s="216"/>
      <c r="R12" s="217"/>
      <c r="S12" s="217"/>
    </row>
    <row r="13" spans="1:19" ht="33.75" customHeight="1" x14ac:dyDescent="0.2">
      <c r="B13" s="108" t="s">
        <v>123</v>
      </c>
      <c r="C13" s="109" t="s">
        <v>17</v>
      </c>
      <c r="D13" s="246" t="s">
        <v>29</v>
      </c>
      <c r="E13" s="247"/>
      <c r="F13" s="247"/>
      <c r="G13" s="247"/>
      <c r="H13" s="247"/>
      <c r="I13" s="110" t="s">
        <v>189</v>
      </c>
      <c r="J13" s="246" t="s">
        <v>190</v>
      </c>
      <c r="K13" s="248"/>
      <c r="L13" s="109" t="s">
        <v>124</v>
      </c>
      <c r="M13" s="109" t="s">
        <v>119</v>
      </c>
      <c r="N13" s="246" t="s">
        <v>191</v>
      </c>
      <c r="O13" s="248"/>
      <c r="P13" s="248"/>
      <c r="Q13" s="246" t="s">
        <v>121</v>
      </c>
      <c r="R13" s="248"/>
      <c r="S13" s="248"/>
    </row>
    <row r="14" spans="1:19" ht="15" x14ac:dyDescent="0.25">
      <c r="B14" s="97"/>
      <c r="C14" s="97"/>
      <c r="D14" s="249" t="s">
        <v>72</v>
      </c>
      <c r="E14" s="235"/>
      <c r="F14" s="235"/>
      <c r="G14" s="235"/>
      <c r="H14" s="235"/>
      <c r="I14" s="111">
        <v>1050109.9099999999</v>
      </c>
      <c r="J14" s="250">
        <v>1269738.3799999999</v>
      </c>
      <c r="K14" s="251"/>
      <c r="L14" s="112">
        <v>0</v>
      </c>
      <c r="M14" s="112">
        <f>1620158.25-482.93</f>
        <v>1619675.32</v>
      </c>
      <c r="N14" s="250">
        <v>1208665.78</v>
      </c>
      <c r="O14" s="251"/>
      <c r="P14" s="251"/>
      <c r="Q14" s="250">
        <v>1146580.42</v>
      </c>
      <c r="R14" s="251"/>
      <c r="S14" s="251"/>
    </row>
    <row r="15" spans="1:19" ht="14.25" x14ac:dyDescent="0.2">
      <c r="B15" s="97"/>
      <c r="C15" s="97" t="s">
        <v>187</v>
      </c>
      <c r="D15" s="243" t="s">
        <v>186</v>
      </c>
      <c r="E15" s="220"/>
      <c r="F15" s="220"/>
      <c r="G15" s="220"/>
      <c r="H15" s="220"/>
      <c r="I15" s="113">
        <v>1050109.9099999999</v>
      </c>
      <c r="J15" s="244">
        <v>1269738.3799999999</v>
      </c>
      <c r="K15" s="245"/>
      <c r="L15" s="114">
        <v>0</v>
      </c>
      <c r="M15" s="114">
        <f>1620158.25-482.93</f>
        <v>1619675.32</v>
      </c>
      <c r="N15" s="244">
        <v>1208665.78</v>
      </c>
      <c r="O15" s="245"/>
      <c r="P15" s="245"/>
      <c r="Q15" s="244">
        <v>1146580.42</v>
      </c>
      <c r="R15" s="245"/>
      <c r="S15" s="245"/>
    </row>
    <row r="16" spans="1:19" ht="14.25" x14ac:dyDescent="0.2">
      <c r="B16" s="97"/>
      <c r="C16" s="97" t="s">
        <v>185</v>
      </c>
      <c r="D16" s="243" t="s">
        <v>184</v>
      </c>
      <c r="E16" s="220"/>
      <c r="F16" s="220"/>
      <c r="G16" s="220"/>
      <c r="H16" s="220"/>
      <c r="I16" s="113">
        <v>1012934.97</v>
      </c>
      <c r="J16" s="244">
        <v>1240193.43</v>
      </c>
      <c r="K16" s="245"/>
      <c r="L16" s="114">
        <v>0</v>
      </c>
      <c r="M16" s="114">
        <v>1318738.99</v>
      </c>
      <c r="N16" s="244">
        <v>1128133.99</v>
      </c>
      <c r="O16" s="245"/>
      <c r="P16" s="245"/>
      <c r="Q16" s="244">
        <v>1128133.99</v>
      </c>
      <c r="R16" s="245"/>
      <c r="S16" s="245"/>
    </row>
    <row r="17" spans="2:19" ht="14.25" x14ac:dyDescent="0.2">
      <c r="B17" s="97"/>
      <c r="C17" s="97" t="s">
        <v>183</v>
      </c>
      <c r="D17" s="243" t="s">
        <v>182</v>
      </c>
      <c r="E17" s="220"/>
      <c r="F17" s="220"/>
      <c r="G17" s="220"/>
      <c r="H17" s="220"/>
      <c r="I17" s="113">
        <v>37174.94</v>
      </c>
      <c r="J17" s="244">
        <v>0</v>
      </c>
      <c r="K17" s="245"/>
      <c r="L17" s="114">
        <v>0</v>
      </c>
      <c r="M17" s="114">
        <v>111</v>
      </c>
      <c r="N17" s="244">
        <v>111</v>
      </c>
      <c r="O17" s="245"/>
      <c r="P17" s="245"/>
      <c r="Q17" s="244">
        <v>111</v>
      </c>
      <c r="R17" s="245"/>
      <c r="S17" s="245"/>
    </row>
    <row r="18" spans="2:19" ht="14.25" x14ac:dyDescent="0.2">
      <c r="B18" s="97"/>
      <c r="C18" s="97" t="s">
        <v>181</v>
      </c>
      <c r="D18" s="243" t="s">
        <v>180</v>
      </c>
      <c r="E18" s="220"/>
      <c r="F18" s="220"/>
      <c r="G18" s="220"/>
      <c r="H18" s="220"/>
      <c r="I18" s="113">
        <v>0</v>
      </c>
      <c r="J18" s="244">
        <v>29544.95</v>
      </c>
      <c r="K18" s="245"/>
      <c r="L18" s="114">
        <v>0</v>
      </c>
      <c r="M18" s="114">
        <f>301308.26-482.93</f>
        <v>300825.33</v>
      </c>
      <c r="N18" s="244">
        <v>80420.789999999994</v>
      </c>
      <c r="O18" s="245"/>
      <c r="P18" s="245"/>
      <c r="Q18" s="244">
        <v>18335.43</v>
      </c>
      <c r="R18" s="245"/>
      <c r="S18" s="245"/>
    </row>
    <row r="19" spans="2:19" ht="12.75" hidden="1" customHeight="1" x14ac:dyDescent="0.2"/>
    <row r="20" spans="2:19" ht="9.75" customHeight="1" x14ac:dyDescent="0.2"/>
  </sheetData>
  <mergeCells count="31">
    <mergeCell ref="A5:S5"/>
    <mergeCell ref="B10:D10"/>
    <mergeCell ref="A2:S2"/>
    <mergeCell ref="A3:S3"/>
    <mergeCell ref="J12:K12"/>
    <mergeCell ref="N12:P12"/>
    <mergeCell ref="Q12:S12"/>
    <mergeCell ref="D13:H13"/>
    <mergeCell ref="J13:K13"/>
    <mergeCell ref="N13:P13"/>
    <mergeCell ref="Q13:S13"/>
    <mergeCell ref="N17:P17"/>
    <mergeCell ref="Q17:S17"/>
    <mergeCell ref="D14:H14"/>
    <mergeCell ref="J14:K14"/>
    <mergeCell ref="N14:P14"/>
    <mergeCell ref="Q14:S14"/>
    <mergeCell ref="D15:H15"/>
    <mergeCell ref="J15:K15"/>
    <mergeCell ref="N15:P15"/>
    <mergeCell ref="Q15:S15"/>
    <mergeCell ref="D18:H18"/>
    <mergeCell ref="J18:K18"/>
    <mergeCell ref="N18:P18"/>
    <mergeCell ref="Q18:S18"/>
    <mergeCell ref="D16:H16"/>
    <mergeCell ref="J16:K16"/>
    <mergeCell ref="N16:P16"/>
    <mergeCell ref="Q16:S16"/>
    <mergeCell ref="D17:H17"/>
    <mergeCell ref="J17:K17"/>
  </mergeCells>
  <pageMargins left="0" right="0" top="9.8425196850393706E-2" bottom="0.41753937007874015" header="9.8425196850393706E-2" footer="9.8425196850393706E-2"/>
  <pageSetup paperSize="9" scale="98" fitToHeight="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B8F5-D124-4653-AD0A-44BB9EC2EF94}">
  <sheetPr>
    <pageSetUpPr fitToPage="1"/>
  </sheetPr>
  <dimension ref="A1:R17"/>
  <sheetViews>
    <sheetView zoomScale="115" zoomScaleNormal="115" workbookViewId="0">
      <selection activeCell="E7" sqref="E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6.7109375" customWidth="1"/>
    <col min="6" max="6" width="16.5703125" customWidth="1"/>
    <col min="7" max="7" width="21.42578125" customWidth="1"/>
    <col min="8" max="8" width="21.42578125" style="49" customWidth="1"/>
    <col min="9" max="10" width="18.5703125" customWidth="1"/>
  </cols>
  <sheetData>
    <row r="1" spans="1:18" ht="36.75" customHeight="1" x14ac:dyDescent="0.25">
      <c r="A1" s="213" t="s">
        <v>208</v>
      </c>
      <c r="B1" s="213"/>
      <c r="C1" s="213"/>
      <c r="D1" s="213"/>
      <c r="E1" s="213"/>
      <c r="F1" s="213"/>
      <c r="G1" s="213"/>
      <c r="H1" s="213"/>
      <c r="I1" s="213"/>
      <c r="J1" s="103"/>
      <c r="K1" s="103"/>
      <c r="L1" s="103"/>
      <c r="M1" s="103"/>
      <c r="N1" s="103"/>
      <c r="O1" s="103"/>
      <c r="P1" s="103"/>
      <c r="Q1" s="103"/>
      <c r="R1" s="103"/>
    </row>
    <row r="2" spans="1:18" ht="21.75" customHeight="1" x14ac:dyDescent="0.25">
      <c r="A2" s="214" t="s">
        <v>116</v>
      </c>
      <c r="B2" s="214"/>
      <c r="C2" s="214"/>
      <c r="D2" s="214"/>
      <c r="E2" s="214"/>
      <c r="F2" s="214"/>
      <c r="G2" s="214"/>
      <c r="H2" s="214"/>
      <c r="I2" s="21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18" customHeight="1" x14ac:dyDescent="0.25">
      <c r="A3" s="89"/>
      <c r="B3" s="89"/>
      <c r="C3" s="89"/>
      <c r="D3" s="89"/>
      <c r="E3" s="89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5.75" customHeight="1" x14ac:dyDescent="0.25">
      <c r="A4" s="175" t="s">
        <v>16</v>
      </c>
      <c r="B4" s="175"/>
      <c r="C4" s="175"/>
      <c r="D4" s="175"/>
      <c r="E4" s="175"/>
      <c r="F4" s="175"/>
      <c r="G4" s="175"/>
      <c r="H4" s="175"/>
      <c r="I4" s="175"/>
    </row>
    <row r="5" spans="1:18" ht="15.75" x14ac:dyDescent="0.25">
      <c r="A5" s="22"/>
      <c r="B5" s="22"/>
      <c r="C5" s="22"/>
      <c r="D5" s="22"/>
      <c r="E5" s="22"/>
      <c r="F5" s="22"/>
      <c r="G5" s="22"/>
      <c r="H5" s="52"/>
    </row>
    <row r="6" spans="1:18" ht="31.5" customHeight="1" x14ac:dyDescent="0.25">
      <c r="A6" s="175" t="s">
        <v>62</v>
      </c>
      <c r="B6" s="175"/>
      <c r="C6" s="175"/>
      <c r="D6" s="175"/>
      <c r="E6" s="175"/>
      <c r="F6" s="175"/>
      <c r="G6" s="175"/>
      <c r="H6" s="175"/>
      <c r="I6" s="175"/>
    </row>
    <row r="7" spans="1:18" ht="18" x14ac:dyDescent="0.25">
      <c r="A7" s="9"/>
      <c r="B7" s="9"/>
      <c r="C7" s="9"/>
      <c r="D7" s="9"/>
      <c r="E7" s="9"/>
      <c r="F7" s="9"/>
      <c r="G7" s="9"/>
      <c r="H7" s="46"/>
    </row>
    <row r="8" spans="1:18" ht="18" customHeight="1" x14ac:dyDescent="0.25">
      <c r="A8" s="175" t="s">
        <v>63</v>
      </c>
      <c r="B8" s="175"/>
      <c r="C8" s="175"/>
      <c r="D8" s="175"/>
      <c r="E8" s="175"/>
      <c r="F8" s="175"/>
      <c r="G8" s="175"/>
      <c r="H8" s="175"/>
      <c r="I8" s="175"/>
    </row>
    <row r="9" spans="1:18" ht="18" x14ac:dyDescent="0.25">
      <c r="A9" s="9"/>
      <c r="B9" s="9"/>
      <c r="C9" s="9"/>
      <c r="D9" s="9"/>
      <c r="E9" s="9"/>
      <c r="F9" s="9"/>
      <c r="G9" s="9"/>
      <c r="H9" s="46"/>
    </row>
    <row r="10" spans="1:18" s="53" customFormat="1" ht="38.25" customHeight="1" x14ac:dyDescent="0.25">
      <c r="A10" s="6" t="s">
        <v>5</v>
      </c>
      <c r="B10" s="69" t="s">
        <v>6</v>
      </c>
      <c r="C10" s="69" t="s">
        <v>7</v>
      </c>
      <c r="D10" s="69" t="s">
        <v>29</v>
      </c>
      <c r="E10" s="6" t="s">
        <v>189</v>
      </c>
      <c r="F10" s="6" t="s">
        <v>190</v>
      </c>
      <c r="G10" s="6" t="s">
        <v>164</v>
      </c>
      <c r="H10" s="45" t="s">
        <v>120</v>
      </c>
      <c r="I10" s="6" t="s">
        <v>121</v>
      </c>
    </row>
    <row r="11" spans="1:18" s="53" customFormat="1" ht="25.5" x14ac:dyDescent="0.25">
      <c r="A11" s="70">
        <v>8</v>
      </c>
      <c r="B11" s="70"/>
      <c r="C11" s="70"/>
      <c r="D11" s="70" t="s">
        <v>14</v>
      </c>
      <c r="E11" s="54">
        <v>0</v>
      </c>
      <c r="F11" s="55">
        <v>0</v>
      </c>
      <c r="G11" s="55">
        <v>0</v>
      </c>
      <c r="H11" s="56">
        <v>0</v>
      </c>
      <c r="I11" s="56">
        <v>0</v>
      </c>
    </row>
    <row r="12" spans="1:18" s="53" customFormat="1" x14ac:dyDescent="0.25">
      <c r="A12" s="3"/>
      <c r="B12" s="5">
        <v>84</v>
      </c>
      <c r="C12" s="5"/>
      <c r="D12" s="5" t="s">
        <v>19</v>
      </c>
      <c r="E12" s="62">
        <v>0</v>
      </c>
      <c r="F12" s="63">
        <v>0</v>
      </c>
      <c r="G12" s="63">
        <v>0</v>
      </c>
      <c r="H12" s="64">
        <v>0</v>
      </c>
      <c r="I12" s="64">
        <v>0</v>
      </c>
    </row>
    <row r="13" spans="1:18" s="53" customFormat="1" ht="25.5" x14ac:dyDescent="0.25">
      <c r="A13" s="4"/>
      <c r="B13" s="4"/>
      <c r="C13" s="72">
        <v>81</v>
      </c>
      <c r="D13" s="71" t="s">
        <v>20</v>
      </c>
      <c r="E13" s="57">
        <v>0</v>
      </c>
      <c r="F13" s="58">
        <v>0</v>
      </c>
      <c r="G13" s="58">
        <v>0</v>
      </c>
      <c r="H13" s="59">
        <v>0</v>
      </c>
      <c r="I13" s="59">
        <v>0</v>
      </c>
    </row>
    <row r="14" spans="1:18" s="53" customFormat="1" ht="25.5" x14ac:dyDescent="0.25">
      <c r="A14" s="119">
        <v>5</v>
      </c>
      <c r="B14" s="119"/>
      <c r="C14" s="119"/>
      <c r="D14" s="120" t="s">
        <v>15</v>
      </c>
      <c r="E14" s="121">
        <v>0</v>
      </c>
      <c r="F14" s="122">
        <v>0</v>
      </c>
      <c r="G14" s="122">
        <v>0</v>
      </c>
      <c r="H14" s="123">
        <v>0</v>
      </c>
      <c r="I14" s="123">
        <v>0</v>
      </c>
    </row>
    <row r="15" spans="1:18" s="53" customFormat="1" ht="25.5" x14ac:dyDescent="0.25">
      <c r="A15" s="5"/>
      <c r="B15" s="5">
        <v>54</v>
      </c>
      <c r="C15" s="5"/>
      <c r="D15" s="11" t="s">
        <v>21</v>
      </c>
      <c r="E15" s="62">
        <v>0</v>
      </c>
      <c r="F15" s="63">
        <v>0</v>
      </c>
      <c r="G15" s="63">
        <v>0</v>
      </c>
      <c r="H15" s="64">
        <v>0</v>
      </c>
      <c r="I15" s="64">
        <v>0</v>
      </c>
    </row>
    <row r="16" spans="1:18" s="53" customFormat="1" x14ac:dyDescent="0.25">
      <c r="A16" s="5"/>
      <c r="B16" s="5"/>
      <c r="C16" s="72">
        <v>11</v>
      </c>
      <c r="D16" s="72" t="s">
        <v>9</v>
      </c>
      <c r="E16" s="57">
        <v>0</v>
      </c>
      <c r="F16" s="58">
        <v>0</v>
      </c>
      <c r="G16" s="58">
        <v>0</v>
      </c>
      <c r="H16" s="59">
        <v>0</v>
      </c>
      <c r="I16" s="59">
        <v>0</v>
      </c>
    </row>
    <row r="17" spans="1:9" s="53" customFormat="1" x14ac:dyDescent="0.25">
      <c r="A17" s="5"/>
      <c r="B17" s="5"/>
      <c r="C17" s="72">
        <v>31</v>
      </c>
      <c r="D17" s="72" t="s">
        <v>22</v>
      </c>
      <c r="E17" s="57">
        <v>0</v>
      </c>
      <c r="F17" s="58">
        <v>0</v>
      </c>
      <c r="G17" s="58">
        <v>0</v>
      </c>
      <c r="H17" s="59">
        <v>0</v>
      </c>
      <c r="I17" s="59">
        <v>0</v>
      </c>
    </row>
  </sheetData>
  <mergeCells count="5">
    <mergeCell ref="A1:I1"/>
    <mergeCell ref="A6:I6"/>
    <mergeCell ref="A8:I8"/>
    <mergeCell ref="A4:I4"/>
    <mergeCell ref="A2:I2"/>
  </mergeCells>
  <pageMargins left="0.70866141732283472" right="0.70866141732283472" top="0.74803149606299213" bottom="1.7322834645669292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55DA-2862-421A-A3DF-A10614A19B27}">
  <sheetPr>
    <pageSetUpPr fitToPage="1"/>
  </sheetPr>
  <dimension ref="A1:N21"/>
  <sheetViews>
    <sheetView zoomScale="115" zoomScaleNormal="115" workbookViewId="0">
      <selection activeCell="A7" sqref="A7:F7"/>
    </sheetView>
  </sheetViews>
  <sheetFormatPr defaultRowHeight="15" x14ac:dyDescent="0.25"/>
  <cols>
    <col min="1" max="1" width="25.28515625" customWidth="1"/>
    <col min="2" max="2" width="16.5703125" customWidth="1"/>
    <col min="3" max="3" width="21.42578125" customWidth="1"/>
    <col min="4" max="4" width="21.42578125" style="49" customWidth="1"/>
    <col min="5" max="5" width="18.28515625" customWidth="1"/>
    <col min="6" max="6" width="18" customWidth="1"/>
  </cols>
  <sheetData>
    <row r="1" spans="1:14" ht="36.75" customHeight="1" x14ac:dyDescent="0.25">
      <c r="A1" s="213" t="s">
        <v>208</v>
      </c>
      <c r="B1" s="213"/>
      <c r="C1" s="213"/>
      <c r="D1" s="213"/>
      <c r="E1" s="213"/>
      <c r="F1" s="213"/>
      <c r="G1" s="103"/>
      <c r="H1" s="103"/>
      <c r="I1" s="103"/>
      <c r="J1" s="103"/>
      <c r="K1" s="103"/>
      <c r="L1" s="103"/>
      <c r="M1" s="103"/>
      <c r="N1" s="103"/>
    </row>
    <row r="2" spans="1:14" ht="21.75" customHeight="1" x14ac:dyDescent="0.25">
      <c r="A2" s="214" t="s">
        <v>116</v>
      </c>
      <c r="B2" s="214"/>
      <c r="C2" s="214"/>
      <c r="D2" s="214"/>
      <c r="E2" s="214"/>
      <c r="F2" s="214"/>
      <c r="G2" s="104"/>
      <c r="H2" s="104"/>
      <c r="I2" s="104"/>
      <c r="J2" s="104"/>
      <c r="K2" s="104"/>
      <c r="L2" s="104"/>
      <c r="M2" s="104"/>
      <c r="N2" s="104"/>
    </row>
    <row r="3" spans="1:14" ht="18" customHeight="1" x14ac:dyDescent="0.25">
      <c r="A3" s="89"/>
      <c r="B3" s="89"/>
      <c r="C3" s="90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15.75" customHeight="1" x14ac:dyDescent="0.25">
      <c r="A4" s="175" t="s">
        <v>16</v>
      </c>
      <c r="B4" s="175"/>
      <c r="C4" s="175"/>
      <c r="D4" s="175"/>
      <c r="E4" s="175"/>
      <c r="F4" s="175"/>
    </row>
    <row r="5" spans="1:14" ht="15.75" customHeight="1" x14ac:dyDescent="0.25">
      <c r="A5" s="44"/>
      <c r="B5" s="44"/>
      <c r="C5" s="44"/>
      <c r="D5" s="52"/>
    </row>
    <row r="6" spans="1:14" ht="15.75" x14ac:dyDescent="0.25">
      <c r="A6" s="22"/>
      <c r="B6" s="22"/>
      <c r="C6" s="22"/>
      <c r="D6" s="52"/>
    </row>
    <row r="7" spans="1:14" ht="31.5" customHeight="1" x14ac:dyDescent="0.25">
      <c r="A7" s="175" t="s">
        <v>62</v>
      </c>
      <c r="B7" s="175"/>
      <c r="C7" s="175"/>
      <c r="D7" s="175"/>
      <c r="E7" s="175"/>
      <c r="F7" s="175"/>
    </row>
    <row r="8" spans="1:14" ht="18" x14ac:dyDescent="0.25">
      <c r="A8" s="9"/>
      <c r="B8" s="9"/>
      <c r="C8" s="9"/>
      <c r="D8" s="46"/>
    </row>
    <row r="11" spans="1:14" ht="15.75" customHeight="1" x14ac:dyDescent="0.25">
      <c r="A11" s="175" t="s">
        <v>64</v>
      </c>
      <c r="B11" s="175"/>
      <c r="C11" s="175"/>
      <c r="D11" s="175"/>
      <c r="E11" s="175"/>
      <c r="F11" s="175"/>
    </row>
    <row r="12" spans="1:14" ht="18" x14ac:dyDescent="0.25">
      <c r="A12" s="9"/>
      <c r="B12" s="9"/>
      <c r="C12" s="9"/>
      <c r="D12" s="46"/>
    </row>
    <row r="13" spans="1:14" s="53" customFormat="1" x14ac:dyDescent="0.25">
      <c r="A13" s="6" t="s">
        <v>36</v>
      </c>
      <c r="B13" s="6" t="s">
        <v>189</v>
      </c>
      <c r="C13" s="6" t="s">
        <v>190</v>
      </c>
      <c r="D13" s="6" t="s">
        <v>164</v>
      </c>
      <c r="E13" s="45" t="s">
        <v>120</v>
      </c>
      <c r="F13" s="6" t="s">
        <v>121</v>
      </c>
    </row>
    <row r="14" spans="1:14" s="53" customFormat="1" x14ac:dyDescent="0.25">
      <c r="A14" s="70" t="s">
        <v>41</v>
      </c>
      <c r="B14" s="55">
        <v>0</v>
      </c>
      <c r="C14" s="55">
        <v>0</v>
      </c>
      <c r="D14" s="56">
        <v>0</v>
      </c>
      <c r="E14" s="56">
        <v>0</v>
      </c>
      <c r="F14" s="56">
        <v>0</v>
      </c>
    </row>
    <row r="15" spans="1:14" s="53" customFormat="1" ht="25.5" x14ac:dyDescent="0.25">
      <c r="A15" s="124" t="s">
        <v>42</v>
      </c>
      <c r="B15" s="122">
        <v>0</v>
      </c>
      <c r="C15" s="122">
        <v>0</v>
      </c>
      <c r="D15" s="123">
        <v>0</v>
      </c>
      <c r="E15" s="123">
        <v>0</v>
      </c>
      <c r="F15" s="123">
        <v>0</v>
      </c>
    </row>
    <row r="16" spans="1:14" s="53" customFormat="1" ht="25.5" x14ac:dyDescent="0.25">
      <c r="A16" s="71" t="s">
        <v>43</v>
      </c>
      <c r="B16" s="58">
        <v>0</v>
      </c>
      <c r="C16" s="58">
        <v>0</v>
      </c>
      <c r="D16" s="59">
        <v>0</v>
      </c>
      <c r="E16" s="59">
        <v>0</v>
      </c>
      <c r="F16" s="59">
        <v>0</v>
      </c>
    </row>
    <row r="17" spans="1:6" s="53" customFormat="1" x14ac:dyDescent="0.25">
      <c r="A17" s="70" t="s">
        <v>44</v>
      </c>
      <c r="B17" s="55">
        <v>0</v>
      </c>
      <c r="C17" s="55">
        <v>0</v>
      </c>
      <c r="D17" s="56">
        <v>0</v>
      </c>
      <c r="E17" s="56">
        <v>0</v>
      </c>
      <c r="F17" s="56">
        <v>0</v>
      </c>
    </row>
    <row r="18" spans="1:6" s="53" customFormat="1" x14ac:dyDescent="0.25">
      <c r="A18" s="10" t="s">
        <v>37</v>
      </c>
      <c r="B18" s="60">
        <v>0</v>
      </c>
      <c r="C18" s="60">
        <v>0</v>
      </c>
      <c r="D18" s="61">
        <v>0</v>
      </c>
      <c r="E18" s="61">
        <v>0</v>
      </c>
      <c r="F18" s="61">
        <v>0</v>
      </c>
    </row>
    <row r="19" spans="1:6" s="53" customFormat="1" x14ac:dyDescent="0.25">
      <c r="A19" s="72" t="s">
        <v>38</v>
      </c>
      <c r="B19" s="58">
        <v>0</v>
      </c>
      <c r="C19" s="58">
        <v>0</v>
      </c>
      <c r="D19" s="59">
        <v>0</v>
      </c>
      <c r="E19" s="59">
        <v>0</v>
      </c>
      <c r="F19" s="59">
        <v>0</v>
      </c>
    </row>
    <row r="20" spans="1:6" s="53" customFormat="1" x14ac:dyDescent="0.25">
      <c r="A20" s="10" t="s">
        <v>39</v>
      </c>
      <c r="B20" s="60">
        <v>0</v>
      </c>
      <c r="C20" s="60">
        <v>0</v>
      </c>
      <c r="D20" s="61">
        <v>0</v>
      </c>
      <c r="E20" s="61">
        <v>0</v>
      </c>
      <c r="F20" s="61">
        <v>0</v>
      </c>
    </row>
    <row r="21" spans="1:6" s="53" customFormat="1" x14ac:dyDescent="0.25">
      <c r="A21" s="72" t="s">
        <v>40</v>
      </c>
      <c r="B21" s="58">
        <v>0</v>
      </c>
      <c r="C21" s="58">
        <v>0</v>
      </c>
      <c r="D21" s="59">
        <v>0</v>
      </c>
      <c r="E21" s="59">
        <v>0</v>
      </c>
      <c r="F21" s="59">
        <v>0</v>
      </c>
    </row>
  </sheetData>
  <mergeCells count="5">
    <mergeCell ref="A2:F2"/>
    <mergeCell ref="A7:F7"/>
    <mergeCell ref="A4:F4"/>
    <mergeCell ref="A11:F11"/>
    <mergeCell ref="A1:F1"/>
  </mergeCells>
  <pageMargins left="0.70866141732283472" right="0.70866141732283472" top="0.74803149606299213" bottom="1.73228346456692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21B3-E4B9-43E3-99E9-293D642011C3}">
  <sheetPr>
    <pageSetUpPr fitToPage="1"/>
  </sheetPr>
  <dimension ref="A1:Q176"/>
  <sheetViews>
    <sheetView showGridLines="0" workbookViewId="0">
      <pane ySplit="9" topLeftCell="A67" activePane="bottomLeft" state="frozenSplit"/>
      <selection pane="bottomLeft" activeCell="W37" sqref="W37"/>
    </sheetView>
  </sheetViews>
  <sheetFormatPr defaultRowHeight="12.75" x14ac:dyDescent="0.2"/>
  <cols>
    <col min="1" max="1" width="16.42578125" style="88" customWidth="1"/>
    <col min="2" max="2" width="10.140625" style="88" customWidth="1"/>
    <col min="3" max="3" width="4" style="88" customWidth="1"/>
    <col min="4" max="4" width="10.140625" style="88" customWidth="1"/>
    <col min="5" max="5" width="12.28515625" style="88" customWidth="1"/>
    <col min="6" max="6" width="22.140625" style="88" customWidth="1"/>
    <col min="7" max="7" width="19.28515625" style="133" customWidth="1"/>
    <col min="8" max="8" width="14.28515625" style="88" customWidth="1"/>
    <col min="9" max="9" width="2.140625" style="88" customWidth="1"/>
    <col min="10" max="10" width="13.7109375" style="88" hidden="1" customWidth="1"/>
    <col min="11" max="11" width="17" style="88" customWidth="1"/>
    <col min="12" max="12" width="4.7109375" style="88" customWidth="1"/>
    <col min="13" max="13" width="5.28515625" style="88" customWidth="1"/>
    <col min="14" max="14" width="3.5703125" style="88" customWidth="1"/>
    <col min="15" max="15" width="4.5703125" style="88" customWidth="1"/>
    <col min="16" max="16" width="1.140625" style="88" customWidth="1"/>
    <col min="17" max="17" width="7.85546875" style="88" customWidth="1"/>
    <col min="18" max="18" width="0" style="88" hidden="1" customWidth="1"/>
    <col min="19" max="19" width="5.7109375" style="88" customWidth="1"/>
    <col min="20" max="20" width="3.42578125" style="88" customWidth="1"/>
    <col min="21" max="255" width="9.140625" style="88"/>
    <col min="256" max="256" width="3.28515625" style="88" customWidth="1"/>
    <col min="257" max="257" width="8.5703125" style="88" customWidth="1"/>
    <col min="258" max="258" width="13.42578125" style="88" customWidth="1"/>
    <col min="259" max="259" width="10.140625" style="88" customWidth="1"/>
    <col min="260" max="260" width="4" style="88" customWidth="1"/>
    <col min="261" max="261" width="10.140625" style="88" customWidth="1"/>
    <col min="262" max="262" width="12.28515625" style="88" customWidth="1"/>
    <col min="263" max="263" width="22.140625" style="88" customWidth="1"/>
    <col min="264" max="264" width="11.42578125" style="88" customWidth="1"/>
    <col min="265" max="265" width="2.140625" style="88" customWidth="1"/>
    <col min="266" max="267" width="13.7109375" style="88" customWidth="1"/>
    <col min="268" max="268" width="4.7109375" style="88" customWidth="1"/>
    <col min="269" max="269" width="5.28515625" style="88" customWidth="1"/>
    <col min="270" max="270" width="3.5703125" style="88" customWidth="1"/>
    <col min="271" max="271" width="4.5703125" style="88" customWidth="1"/>
    <col min="272" max="272" width="1.140625" style="88" customWidth="1"/>
    <col min="273" max="273" width="7.85546875" style="88" customWidth="1"/>
    <col min="274" max="274" width="0" style="88" hidden="1" customWidth="1"/>
    <col min="275" max="275" width="5.7109375" style="88" customWidth="1"/>
    <col min="276" max="276" width="3.42578125" style="88" customWidth="1"/>
    <col min="277" max="511" width="9.140625" style="88"/>
    <col min="512" max="512" width="3.28515625" style="88" customWidth="1"/>
    <col min="513" max="513" width="8.5703125" style="88" customWidth="1"/>
    <col min="514" max="514" width="13.42578125" style="88" customWidth="1"/>
    <col min="515" max="515" width="10.140625" style="88" customWidth="1"/>
    <col min="516" max="516" width="4" style="88" customWidth="1"/>
    <col min="517" max="517" width="10.140625" style="88" customWidth="1"/>
    <col min="518" max="518" width="12.28515625" style="88" customWidth="1"/>
    <col min="519" max="519" width="22.140625" style="88" customWidth="1"/>
    <col min="520" max="520" width="11.42578125" style="88" customWidth="1"/>
    <col min="521" max="521" width="2.140625" style="88" customWidth="1"/>
    <col min="522" max="523" width="13.7109375" style="88" customWidth="1"/>
    <col min="524" max="524" width="4.7109375" style="88" customWidth="1"/>
    <col min="525" max="525" width="5.28515625" style="88" customWidth="1"/>
    <col min="526" max="526" width="3.5703125" style="88" customWidth="1"/>
    <col min="527" max="527" width="4.5703125" style="88" customWidth="1"/>
    <col min="528" max="528" width="1.140625" style="88" customWidth="1"/>
    <col min="529" max="529" width="7.85546875" style="88" customWidth="1"/>
    <col min="530" max="530" width="0" style="88" hidden="1" customWidth="1"/>
    <col min="531" max="531" width="5.7109375" style="88" customWidth="1"/>
    <col min="532" max="532" width="3.42578125" style="88" customWidth="1"/>
    <col min="533" max="767" width="9.140625" style="88"/>
    <col min="768" max="768" width="3.28515625" style="88" customWidth="1"/>
    <col min="769" max="769" width="8.5703125" style="88" customWidth="1"/>
    <col min="770" max="770" width="13.42578125" style="88" customWidth="1"/>
    <col min="771" max="771" width="10.140625" style="88" customWidth="1"/>
    <col min="772" max="772" width="4" style="88" customWidth="1"/>
    <col min="773" max="773" width="10.140625" style="88" customWidth="1"/>
    <col min="774" max="774" width="12.28515625" style="88" customWidth="1"/>
    <col min="775" max="775" width="22.140625" style="88" customWidth="1"/>
    <col min="776" max="776" width="11.42578125" style="88" customWidth="1"/>
    <col min="777" max="777" width="2.140625" style="88" customWidth="1"/>
    <col min="778" max="779" width="13.7109375" style="88" customWidth="1"/>
    <col min="780" max="780" width="4.7109375" style="88" customWidth="1"/>
    <col min="781" max="781" width="5.28515625" style="88" customWidth="1"/>
    <col min="782" max="782" width="3.5703125" style="88" customWidth="1"/>
    <col min="783" max="783" width="4.5703125" style="88" customWidth="1"/>
    <col min="784" max="784" width="1.140625" style="88" customWidth="1"/>
    <col min="785" max="785" width="7.85546875" style="88" customWidth="1"/>
    <col min="786" max="786" width="0" style="88" hidden="1" customWidth="1"/>
    <col min="787" max="787" width="5.7109375" style="88" customWidth="1"/>
    <col min="788" max="788" width="3.42578125" style="88" customWidth="1"/>
    <col min="789" max="1023" width="9.140625" style="88"/>
    <col min="1024" max="1024" width="3.28515625" style="88" customWidth="1"/>
    <col min="1025" max="1025" width="8.5703125" style="88" customWidth="1"/>
    <col min="1026" max="1026" width="13.42578125" style="88" customWidth="1"/>
    <col min="1027" max="1027" width="10.140625" style="88" customWidth="1"/>
    <col min="1028" max="1028" width="4" style="88" customWidth="1"/>
    <col min="1029" max="1029" width="10.140625" style="88" customWidth="1"/>
    <col min="1030" max="1030" width="12.28515625" style="88" customWidth="1"/>
    <col min="1031" max="1031" width="22.140625" style="88" customWidth="1"/>
    <col min="1032" max="1032" width="11.42578125" style="88" customWidth="1"/>
    <col min="1033" max="1033" width="2.140625" style="88" customWidth="1"/>
    <col min="1034" max="1035" width="13.7109375" style="88" customWidth="1"/>
    <col min="1036" max="1036" width="4.7109375" style="88" customWidth="1"/>
    <col min="1037" max="1037" width="5.28515625" style="88" customWidth="1"/>
    <col min="1038" max="1038" width="3.5703125" style="88" customWidth="1"/>
    <col min="1039" max="1039" width="4.5703125" style="88" customWidth="1"/>
    <col min="1040" max="1040" width="1.140625" style="88" customWidth="1"/>
    <col min="1041" max="1041" width="7.85546875" style="88" customWidth="1"/>
    <col min="1042" max="1042" width="0" style="88" hidden="1" customWidth="1"/>
    <col min="1043" max="1043" width="5.7109375" style="88" customWidth="1"/>
    <col min="1044" max="1044" width="3.42578125" style="88" customWidth="1"/>
    <col min="1045" max="1279" width="9.140625" style="88"/>
    <col min="1280" max="1280" width="3.28515625" style="88" customWidth="1"/>
    <col min="1281" max="1281" width="8.5703125" style="88" customWidth="1"/>
    <col min="1282" max="1282" width="13.42578125" style="88" customWidth="1"/>
    <col min="1283" max="1283" width="10.140625" style="88" customWidth="1"/>
    <col min="1284" max="1284" width="4" style="88" customWidth="1"/>
    <col min="1285" max="1285" width="10.140625" style="88" customWidth="1"/>
    <col min="1286" max="1286" width="12.28515625" style="88" customWidth="1"/>
    <col min="1287" max="1287" width="22.140625" style="88" customWidth="1"/>
    <col min="1288" max="1288" width="11.42578125" style="88" customWidth="1"/>
    <col min="1289" max="1289" width="2.140625" style="88" customWidth="1"/>
    <col min="1290" max="1291" width="13.7109375" style="88" customWidth="1"/>
    <col min="1292" max="1292" width="4.7109375" style="88" customWidth="1"/>
    <col min="1293" max="1293" width="5.28515625" style="88" customWidth="1"/>
    <col min="1294" max="1294" width="3.5703125" style="88" customWidth="1"/>
    <col min="1295" max="1295" width="4.5703125" style="88" customWidth="1"/>
    <col min="1296" max="1296" width="1.140625" style="88" customWidth="1"/>
    <col min="1297" max="1297" width="7.85546875" style="88" customWidth="1"/>
    <col min="1298" max="1298" width="0" style="88" hidden="1" customWidth="1"/>
    <col min="1299" max="1299" width="5.7109375" style="88" customWidth="1"/>
    <col min="1300" max="1300" width="3.42578125" style="88" customWidth="1"/>
    <col min="1301" max="1535" width="9.140625" style="88"/>
    <col min="1536" max="1536" width="3.28515625" style="88" customWidth="1"/>
    <col min="1537" max="1537" width="8.5703125" style="88" customWidth="1"/>
    <col min="1538" max="1538" width="13.42578125" style="88" customWidth="1"/>
    <col min="1539" max="1539" width="10.140625" style="88" customWidth="1"/>
    <col min="1540" max="1540" width="4" style="88" customWidth="1"/>
    <col min="1541" max="1541" width="10.140625" style="88" customWidth="1"/>
    <col min="1542" max="1542" width="12.28515625" style="88" customWidth="1"/>
    <col min="1543" max="1543" width="22.140625" style="88" customWidth="1"/>
    <col min="1544" max="1544" width="11.42578125" style="88" customWidth="1"/>
    <col min="1545" max="1545" width="2.140625" style="88" customWidth="1"/>
    <col min="1546" max="1547" width="13.7109375" style="88" customWidth="1"/>
    <col min="1548" max="1548" width="4.7109375" style="88" customWidth="1"/>
    <col min="1549" max="1549" width="5.28515625" style="88" customWidth="1"/>
    <col min="1550" max="1550" width="3.5703125" style="88" customWidth="1"/>
    <col min="1551" max="1551" width="4.5703125" style="88" customWidth="1"/>
    <col min="1552" max="1552" width="1.140625" style="88" customWidth="1"/>
    <col min="1553" max="1553" width="7.85546875" style="88" customWidth="1"/>
    <col min="1554" max="1554" width="0" style="88" hidden="1" customWidth="1"/>
    <col min="1555" max="1555" width="5.7109375" style="88" customWidth="1"/>
    <col min="1556" max="1556" width="3.42578125" style="88" customWidth="1"/>
    <col min="1557" max="1791" width="9.140625" style="88"/>
    <col min="1792" max="1792" width="3.28515625" style="88" customWidth="1"/>
    <col min="1793" max="1793" width="8.5703125" style="88" customWidth="1"/>
    <col min="1794" max="1794" width="13.42578125" style="88" customWidth="1"/>
    <col min="1795" max="1795" width="10.140625" style="88" customWidth="1"/>
    <col min="1796" max="1796" width="4" style="88" customWidth="1"/>
    <col min="1797" max="1797" width="10.140625" style="88" customWidth="1"/>
    <col min="1798" max="1798" width="12.28515625" style="88" customWidth="1"/>
    <col min="1799" max="1799" width="22.140625" style="88" customWidth="1"/>
    <col min="1800" max="1800" width="11.42578125" style="88" customWidth="1"/>
    <col min="1801" max="1801" width="2.140625" style="88" customWidth="1"/>
    <col min="1802" max="1803" width="13.7109375" style="88" customWidth="1"/>
    <col min="1804" max="1804" width="4.7109375" style="88" customWidth="1"/>
    <col min="1805" max="1805" width="5.28515625" style="88" customWidth="1"/>
    <col min="1806" max="1806" width="3.5703125" style="88" customWidth="1"/>
    <col min="1807" max="1807" width="4.5703125" style="88" customWidth="1"/>
    <col min="1808" max="1808" width="1.140625" style="88" customWidth="1"/>
    <col min="1809" max="1809" width="7.85546875" style="88" customWidth="1"/>
    <col min="1810" max="1810" width="0" style="88" hidden="1" customWidth="1"/>
    <col min="1811" max="1811" width="5.7109375" style="88" customWidth="1"/>
    <col min="1812" max="1812" width="3.42578125" style="88" customWidth="1"/>
    <col min="1813" max="2047" width="9.140625" style="88"/>
    <col min="2048" max="2048" width="3.28515625" style="88" customWidth="1"/>
    <col min="2049" max="2049" width="8.5703125" style="88" customWidth="1"/>
    <col min="2050" max="2050" width="13.42578125" style="88" customWidth="1"/>
    <col min="2051" max="2051" width="10.140625" style="88" customWidth="1"/>
    <col min="2052" max="2052" width="4" style="88" customWidth="1"/>
    <col min="2053" max="2053" width="10.140625" style="88" customWidth="1"/>
    <col min="2054" max="2054" width="12.28515625" style="88" customWidth="1"/>
    <col min="2055" max="2055" width="22.140625" style="88" customWidth="1"/>
    <col min="2056" max="2056" width="11.42578125" style="88" customWidth="1"/>
    <col min="2057" max="2057" width="2.140625" style="88" customWidth="1"/>
    <col min="2058" max="2059" width="13.7109375" style="88" customWidth="1"/>
    <col min="2060" max="2060" width="4.7109375" style="88" customWidth="1"/>
    <col min="2061" max="2061" width="5.28515625" style="88" customWidth="1"/>
    <col min="2062" max="2062" width="3.5703125" style="88" customWidth="1"/>
    <col min="2063" max="2063" width="4.5703125" style="88" customWidth="1"/>
    <col min="2064" max="2064" width="1.140625" style="88" customWidth="1"/>
    <col min="2065" max="2065" width="7.85546875" style="88" customWidth="1"/>
    <col min="2066" max="2066" width="0" style="88" hidden="1" customWidth="1"/>
    <col min="2067" max="2067" width="5.7109375" style="88" customWidth="1"/>
    <col min="2068" max="2068" width="3.42578125" style="88" customWidth="1"/>
    <col min="2069" max="2303" width="9.140625" style="88"/>
    <col min="2304" max="2304" width="3.28515625" style="88" customWidth="1"/>
    <col min="2305" max="2305" width="8.5703125" style="88" customWidth="1"/>
    <col min="2306" max="2306" width="13.42578125" style="88" customWidth="1"/>
    <col min="2307" max="2307" width="10.140625" style="88" customWidth="1"/>
    <col min="2308" max="2308" width="4" style="88" customWidth="1"/>
    <col min="2309" max="2309" width="10.140625" style="88" customWidth="1"/>
    <col min="2310" max="2310" width="12.28515625" style="88" customWidth="1"/>
    <col min="2311" max="2311" width="22.140625" style="88" customWidth="1"/>
    <col min="2312" max="2312" width="11.42578125" style="88" customWidth="1"/>
    <col min="2313" max="2313" width="2.140625" style="88" customWidth="1"/>
    <col min="2314" max="2315" width="13.7109375" style="88" customWidth="1"/>
    <col min="2316" max="2316" width="4.7109375" style="88" customWidth="1"/>
    <col min="2317" max="2317" width="5.28515625" style="88" customWidth="1"/>
    <col min="2318" max="2318" width="3.5703125" style="88" customWidth="1"/>
    <col min="2319" max="2319" width="4.5703125" style="88" customWidth="1"/>
    <col min="2320" max="2320" width="1.140625" style="88" customWidth="1"/>
    <col min="2321" max="2321" width="7.85546875" style="88" customWidth="1"/>
    <col min="2322" max="2322" width="0" style="88" hidden="1" customWidth="1"/>
    <col min="2323" max="2323" width="5.7109375" style="88" customWidth="1"/>
    <col min="2324" max="2324" width="3.42578125" style="88" customWidth="1"/>
    <col min="2325" max="2559" width="9.140625" style="88"/>
    <col min="2560" max="2560" width="3.28515625" style="88" customWidth="1"/>
    <col min="2561" max="2561" width="8.5703125" style="88" customWidth="1"/>
    <col min="2562" max="2562" width="13.42578125" style="88" customWidth="1"/>
    <col min="2563" max="2563" width="10.140625" style="88" customWidth="1"/>
    <col min="2564" max="2564" width="4" style="88" customWidth="1"/>
    <col min="2565" max="2565" width="10.140625" style="88" customWidth="1"/>
    <col min="2566" max="2566" width="12.28515625" style="88" customWidth="1"/>
    <col min="2567" max="2567" width="22.140625" style="88" customWidth="1"/>
    <col min="2568" max="2568" width="11.42578125" style="88" customWidth="1"/>
    <col min="2569" max="2569" width="2.140625" style="88" customWidth="1"/>
    <col min="2570" max="2571" width="13.7109375" style="88" customWidth="1"/>
    <col min="2572" max="2572" width="4.7109375" style="88" customWidth="1"/>
    <col min="2573" max="2573" width="5.28515625" style="88" customWidth="1"/>
    <col min="2574" max="2574" width="3.5703125" style="88" customWidth="1"/>
    <col min="2575" max="2575" width="4.5703125" style="88" customWidth="1"/>
    <col min="2576" max="2576" width="1.140625" style="88" customWidth="1"/>
    <col min="2577" max="2577" width="7.85546875" style="88" customWidth="1"/>
    <col min="2578" max="2578" width="0" style="88" hidden="1" customWidth="1"/>
    <col min="2579" max="2579" width="5.7109375" style="88" customWidth="1"/>
    <col min="2580" max="2580" width="3.42578125" style="88" customWidth="1"/>
    <col min="2581" max="2815" width="9.140625" style="88"/>
    <col min="2816" max="2816" width="3.28515625" style="88" customWidth="1"/>
    <col min="2817" max="2817" width="8.5703125" style="88" customWidth="1"/>
    <col min="2818" max="2818" width="13.42578125" style="88" customWidth="1"/>
    <col min="2819" max="2819" width="10.140625" style="88" customWidth="1"/>
    <col min="2820" max="2820" width="4" style="88" customWidth="1"/>
    <col min="2821" max="2821" width="10.140625" style="88" customWidth="1"/>
    <col min="2822" max="2822" width="12.28515625" style="88" customWidth="1"/>
    <col min="2823" max="2823" width="22.140625" style="88" customWidth="1"/>
    <col min="2824" max="2824" width="11.42578125" style="88" customWidth="1"/>
    <col min="2825" max="2825" width="2.140625" style="88" customWidth="1"/>
    <col min="2826" max="2827" width="13.7109375" style="88" customWidth="1"/>
    <col min="2828" max="2828" width="4.7109375" style="88" customWidth="1"/>
    <col min="2829" max="2829" width="5.28515625" style="88" customWidth="1"/>
    <col min="2830" max="2830" width="3.5703125" style="88" customWidth="1"/>
    <col min="2831" max="2831" width="4.5703125" style="88" customWidth="1"/>
    <col min="2832" max="2832" width="1.140625" style="88" customWidth="1"/>
    <col min="2833" max="2833" width="7.85546875" style="88" customWidth="1"/>
    <col min="2834" max="2834" width="0" style="88" hidden="1" customWidth="1"/>
    <col min="2835" max="2835" width="5.7109375" style="88" customWidth="1"/>
    <col min="2836" max="2836" width="3.42578125" style="88" customWidth="1"/>
    <col min="2837" max="3071" width="9.140625" style="88"/>
    <col min="3072" max="3072" width="3.28515625" style="88" customWidth="1"/>
    <col min="3073" max="3073" width="8.5703125" style="88" customWidth="1"/>
    <col min="3074" max="3074" width="13.42578125" style="88" customWidth="1"/>
    <col min="3075" max="3075" width="10.140625" style="88" customWidth="1"/>
    <col min="3076" max="3076" width="4" style="88" customWidth="1"/>
    <col min="3077" max="3077" width="10.140625" style="88" customWidth="1"/>
    <col min="3078" max="3078" width="12.28515625" style="88" customWidth="1"/>
    <col min="3079" max="3079" width="22.140625" style="88" customWidth="1"/>
    <col min="3080" max="3080" width="11.42578125" style="88" customWidth="1"/>
    <col min="3081" max="3081" width="2.140625" style="88" customWidth="1"/>
    <col min="3082" max="3083" width="13.7109375" style="88" customWidth="1"/>
    <col min="3084" max="3084" width="4.7109375" style="88" customWidth="1"/>
    <col min="3085" max="3085" width="5.28515625" style="88" customWidth="1"/>
    <col min="3086" max="3086" width="3.5703125" style="88" customWidth="1"/>
    <col min="3087" max="3087" width="4.5703125" style="88" customWidth="1"/>
    <col min="3088" max="3088" width="1.140625" style="88" customWidth="1"/>
    <col min="3089" max="3089" width="7.85546875" style="88" customWidth="1"/>
    <col min="3090" max="3090" width="0" style="88" hidden="1" customWidth="1"/>
    <col min="3091" max="3091" width="5.7109375" style="88" customWidth="1"/>
    <col min="3092" max="3092" width="3.42578125" style="88" customWidth="1"/>
    <col min="3093" max="3327" width="9.140625" style="88"/>
    <col min="3328" max="3328" width="3.28515625" style="88" customWidth="1"/>
    <col min="3329" max="3329" width="8.5703125" style="88" customWidth="1"/>
    <col min="3330" max="3330" width="13.42578125" style="88" customWidth="1"/>
    <col min="3331" max="3331" width="10.140625" style="88" customWidth="1"/>
    <col min="3332" max="3332" width="4" style="88" customWidth="1"/>
    <col min="3333" max="3333" width="10.140625" style="88" customWidth="1"/>
    <col min="3334" max="3334" width="12.28515625" style="88" customWidth="1"/>
    <col min="3335" max="3335" width="22.140625" style="88" customWidth="1"/>
    <col min="3336" max="3336" width="11.42578125" style="88" customWidth="1"/>
    <col min="3337" max="3337" width="2.140625" style="88" customWidth="1"/>
    <col min="3338" max="3339" width="13.7109375" style="88" customWidth="1"/>
    <col min="3340" max="3340" width="4.7109375" style="88" customWidth="1"/>
    <col min="3341" max="3341" width="5.28515625" style="88" customWidth="1"/>
    <col min="3342" max="3342" width="3.5703125" style="88" customWidth="1"/>
    <col min="3343" max="3343" width="4.5703125" style="88" customWidth="1"/>
    <col min="3344" max="3344" width="1.140625" style="88" customWidth="1"/>
    <col min="3345" max="3345" width="7.85546875" style="88" customWidth="1"/>
    <col min="3346" max="3346" width="0" style="88" hidden="1" customWidth="1"/>
    <col min="3347" max="3347" width="5.7109375" style="88" customWidth="1"/>
    <col min="3348" max="3348" width="3.42578125" style="88" customWidth="1"/>
    <col min="3349" max="3583" width="9.140625" style="88"/>
    <col min="3584" max="3584" width="3.28515625" style="88" customWidth="1"/>
    <col min="3585" max="3585" width="8.5703125" style="88" customWidth="1"/>
    <col min="3586" max="3586" width="13.42578125" style="88" customWidth="1"/>
    <col min="3587" max="3587" width="10.140625" style="88" customWidth="1"/>
    <col min="3588" max="3588" width="4" style="88" customWidth="1"/>
    <col min="3589" max="3589" width="10.140625" style="88" customWidth="1"/>
    <col min="3590" max="3590" width="12.28515625" style="88" customWidth="1"/>
    <col min="3591" max="3591" width="22.140625" style="88" customWidth="1"/>
    <col min="3592" max="3592" width="11.42578125" style="88" customWidth="1"/>
    <col min="3593" max="3593" width="2.140625" style="88" customWidth="1"/>
    <col min="3594" max="3595" width="13.7109375" style="88" customWidth="1"/>
    <col min="3596" max="3596" width="4.7109375" style="88" customWidth="1"/>
    <col min="3597" max="3597" width="5.28515625" style="88" customWidth="1"/>
    <col min="3598" max="3598" width="3.5703125" style="88" customWidth="1"/>
    <col min="3599" max="3599" width="4.5703125" style="88" customWidth="1"/>
    <col min="3600" max="3600" width="1.140625" style="88" customWidth="1"/>
    <col min="3601" max="3601" width="7.85546875" style="88" customWidth="1"/>
    <col min="3602" max="3602" width="0" style="88" hidden="1" customWidth="1"/>
    <col min="3603" max="3603" width="5.7109375" style="88" customWidth="1"/>
    <col min="3604" max="3604" width="3.42578125" style="88" customWidth="1"/>
    <col min="3605" max="3839" width="9.140625" style="88"/>
    <col min="3840" max="3840" width="3.28515625" style="88" customWidth="1"/>
    <col min="3841" max="3841" width="8.5703125" style="88" customWidth="1"/>
    <col min="3842" max="3842" width="13.42578125" style="88" customWidth="1"/>
    <col min="3843" max="3843" width="10.140625" style="88" customWidth="1"/>
    <col min="3844" max="3844" width="4" style="88" customWidth="1"/>
    <col min="3845" max="3845" width="10.140625" style="88" customWidth="1"/>
    <col min="3846" max="3846" width="12.28515625" style="88" customWidth="1"/>
    <col min="3847" max="3847" width="22.140625" style="88" customWidth="1"/>
    <col min="3848" max="3848" width="11.42578125" style="88" customWidth="1"/>
    <col min="3849" max="3849" width="2.140625" style="88" customWidth="1"/>
    <col min="3850" max="3851" width="13.7109375" style="88" customWidth="1"/>
    <col min="3852" max="3852" width="4.7109375" style="88" customWidth="1"/>
    <col min="3853" max="3853" width="5.28515625" style="88" customWidth="1"/>
    <col min="3854" max="3854" width="3.5703125" style="88" customWidth="1"/>
    <col min="3855" max="3855" width="4.5703125" style="88" customWidth="1"/>
    <col min="3856" max="3856" width="1.140625" style="88" customWidth="1"/>
    <col min="3857" max="3857" width="7.85546875" style="88" customWidth="1"/>
    <col min="3858" max="3858" width="0" style="88" hidden="1" customWidth="1"/>
    <col min="3859" max="3859" width="5.7109375" style="88" customWidth="1"/>
    <col min="3860" max="3860" width="3.42578125" style="88" customWidth="1"/>
    <col min="3861" max="4095" width="9.140625" style="88"/>
    <col min="4096" max="4096" width="3.28515625" style="88" customWidth="1"/>
    <col min="4097" max="4097" width="8.5703125" style="88" customWidth="1"/>
    <col min="4098" max="4098" width="13.42578125" style="88" customWidth="1"/>
    <col min="4099" max="4099" width="10.140625" style="88" customWidth="1"/>
    <col min="4100" max="4100" width="4" style="88" customWidth="1"/>
    <col min="4101" max="4101" width="10.140625" style="88" customWidth="1"/>
    <col min="4102" max="4102" width="12.28515625" style="88" customWidth="1"/>
    <col min="4103" max="4103" width="22.140625" style="88" customWidth="1"/>
    <col min="4104" max="4104" width="11.42578125" style="88" customWidth="1"/>
    <col min="4105" max="4105" width="2.140625" style="88" customWidth="1"/>
    <col min="4106" max="4107" width="13.7109375" style="88" customWidth="1"/>
    <col min="4108" max="4108" width="4.7109375" style="88" customWidth="1"/>
    <col min="4109" max="4109" width="5.28515625" style="88" customWidth="1"/>
    <col min="4110" max="4110" width="3.5703125" style="88" customWidth="1"/>
    <col min="4111" max="4111" width="4.5703125" style="88" customWidth="1"/>
    <col min="4112" max="4112" width="1.140625" style="88" customWidth="1"/>
    <col min="4113" max="4113" width="7.85546875" style="88" customWidth="1"/>
    <col min="4114" max="4114" width="0" style="88" hidden="1" customWidth="1"/>
    <col min="4115" max="4115" width="5.7109375" style="88" customWidth="1"/>
    <col min="4116" max="4116" width="3.42578125" style="88" customWidth="1"/>
    <col min="4117" max="4351" width="9.140625" style="88"/>
    <col min="4352" max="4352" width="3.28515625" style="88" customWidth="1"/>
    <col min="4353" max="4353" width="8.5703125" style="88" customWidth="1"/>
    <col min="4354" max="4354" width="13.42578125" style="88" customWidth="1"/>
    <col min="4355" max="4355" width="10.140625" style="88" customWidth="1"/>
    <col min="4356" max="4356" width="4" style="88" customWidth="1"/>
    <col min="4357" max="4357" width="10.140625" style="88" customWidth="1"/>
    <col min="4358" max="4358" width="12.28515625" style="88" customWidth="1"/>
    <col min="4359" max="4359" width="22.140625" style="88" customWidth="1"/>
    <col min="4360" max="4360" width="11.42578125" style="88" customWidth="1"/>
    <col min="4361" max="4361" width="2.140625" style="88" customWidth="1"/>
    <col min="4362" max="4363" width="13.7109375" style="88" customWidth="1"/>
    <col min="4364" max="4364" width="4.7109375" style="88" customWidth="1"/>
    <col min="4365" max="4365" width="5.28515625" style="88" customWidth="1"/>
    <col min="4366" max="4366" width="3.5703125" style="88" customWidth="1"/>
    <col min="4367" max="4367" width="4.5703125" style="88" customWidth="1"/>
    <col min="4368" max="4368" width="1.140625" style="88" customWidth="1"/>
    <col min="4369" max="4369" width="7.85546875" style="88" customWidth="1"/>
    <col min="4370" max="4370" width="0" style="88" hidden="1" customWidth="1"/>
    <col min="4371" max="4371" width="5.7109375" style="88" customWidth="1"/>
    <col min="4372" max="4372" width="3.42578125" style="88" customWidth="1"/>
    <col min="4373" max="4607" width="9.140625" style="88"/>
    <col min="4608" max="4608" width="3.28515625" style="88" customWidth="1"/>
    <col min="4609" max="4609" width="8.5703125" style="88" customWidth="1"/>
    <col min="4610" max="4610" width="13.42578125" style="88" customWidth="1"/>
    <col min="4611" max="4611" width="10.140625" style="88" customWidth="1"/>
    <col min="4612" max="4612" width="4" style="88" customWidth="1"/>
    <col min="4613" max="4613" width="10.140625" style="88" customWidth="1"/>
    <col min="4614" max="4614" width="12.28515625" style="88" customWidth="1"/>
    <col min="4615" max="4615" width="22.140625" style="88" customWidth="1"/>
    <col min="4616" max="4616" width="11.42578125" style="88" customWidth="1"/>
    <col min="4617" max="4617" width="2.140625" style="88" customWidth="1"/>
    <col min="4618" max="4619" width="13.7109375" style="88" customWidth="1"/>
    <col min="4620" max="4620" width="4.7109375" style="88" customWidth="1"/>
    <col min="4621" max="4621" width="5.28515625" style="88" customWidth="1"/>
    <col min="4622" max="4622" width="3.5703125" style="88" customWidth="1"/>
    <col min="4623" max="4623" width="4.5703125" style="88" customWidth="1"/>
    <col min="4624" max="4624" width="1.140625" style="88" customWidth="1"/>
    <col min="4625" max="4625" width="7.85546875" style="88" customWidth="1"/>
    <col min="4626" max="4626" width="0" style="88" hidden="1" customWidth="1"/>
    <col min="4627" max="4627" width="5.7109375" style="88" customWidth="1"/>
    <col min="4628" max="4628" width="3.42578125" style="88" customWidth="1"/>
    <col min="4629" max="4863" width="9.140625" style="88"/>
    <col min="4864" max="4864" width="3.28515625" style="88" customWidth="1"/>
    <col min="4865" max="4865" width="8.5703125" style="88" customWidth="1"/>
    <col min="4866" max="4866" width="13.42578125" style="88" customWidth="1"/>
    <col min="4867" max="4867" width="10.140625" style="88" customWidth="1"/>
    <col min="4868" max="4868" width="4" style="88" customWidth="1"/>
    <col min="4869" max="4869" width="10.140625" style="88" customWidth="1"/>
    <col min="4870" max="4870" width="12.28515625" style="88" customWidth="1"/>
    <col min="4871" max="4871" width="22.140625" style="88" customWidth="1"/>
    <col min="4872" max="4872" width="11.42578125" style="88" customWidth="1"/>
    <col min="4873" max="4873" width="2.140625" style="88" customWidth="1"/>
    <col min="4874" max="4875" width="13.7109375" style="88" customWidth="1"/>
    <col min="4876" max="4876" width="4.7109375" style="88" customWidth="1"/>
    <col min="4877" max="4877" width="5.28515625" style="88" customWidth="1"/>
    <col min="4878" max="4878" width="3.5703125" style="88" customWidth="1"/>
    <col min="4879" max="4879" width="4.5703125" style="88" customWidth="1"/>
    <col min="4880" max="4880" width="1.140625" style="88" customWidth="1"/>
    <col min="4881" max="4881" width="7.85546875" style="88" customWidth="1"/>
    <col min="4882" max="4882" width="0" style="88" hidden="1" customWidth="1"/>
    <col min="4883" max="4883" width="5.7109375" style="88" customWidth="1"/>
    <col min="4884" max="4884" width="3.42578125" style="88" customWidth="1"/>
    <col min="4885" max="5119" width="9.140625" style="88"/>
    <col min="5120" max="5120" width="3.28515625" style="88" customWidth="1"/>
    <col min="5121" max="5121" width="8.5703125" style="88" customWidth="1"/>
    <col min="5122" max="5122" width="13.42578125" style="88" customWidth="1"/>
    <col min="5123" max="5123" width="10.140625" style="88" customWidth="1"/>
    <col min="5124" max="5124" width="4" style="88" customWidth="1"/>
    <col min="5125" max="5125" width="10.140625" style="88" customWidth="1"/>
    <col min="5126" max="5126" width="12.28515625" style="88" customWidth="1"/>
    <col min="5127" max="5127" width="22.140625" style="88" customWidth="1"/>
    <col min="5128" max="5128" width="11.42578125" style="88" customWidth="1"/>
    <col min="5129" max="5129" width="2.140625" style="88" customWidth="1"/>
    <col min="5130" max="5131" width="13.7109375" style="88" customWidth="1"/>
    <col min="5132" max="5132" width="4.7109375" style="88" customWidth="1"/>
    <col min="5133" max="5133" width="5.28515625" style="88" customWidth="1"/>
    <col min="5134" max="5134" width="3.5703125" style="88" customWidth="1"/>
    <col min="5135" max="5135" width="4.5703125" style="88" customWidth="1"/>
    <col min="5136" max="5136" width="1.140625" style="88" customWidth="1"/>
    <col min="5137" max="5137" width="7.85546875" style="88" customWidth="1"/>
    <col min="5138" max="5138" width="0" style="88" hidden="1" customWidth="1"/>
    <col min="5139" max="5139" width="5.7109375" style="88" customWidth="1"/>
    <col min="5140" max="5140" width="3.42578125" style="88" customWidth="1"/>
    <col min="5141" max="5375" width="9.140625" style="88"/>
    <col min="5376" max="5376" width="3.28515625" style="88" customWidth="1"/>
    <col min="5377" max="5377" width="8.5703125" style="88" customWidth="1"/>
    <col min="5378" max="5378" width="13.42578125" style="88" customWidth="1"/>
    <col min="5379" max="5379" width="10.140625" style="88" customWidth="1"/>
    <col min="5380" max="5380" width="4" style="88" customWidth="1"/>
    <col min="5381" max="5381" width="10.140625" style="88" customWidth="1"/>
    <col min="5382" max="5382" width="12.28515625" style="88" customWidth="1"/>
    <col min="5383" max="5383" width="22.140625" style="88" customWidth="1"/>
    <col min="5384" max="5384" width="11.42578125" style="88" customWidth="1"/>
    <col min="5385" max="5385" width="2.140625" style="88" customWidth="1"/>
    <col min="5386" max="5387" width="13.7109375" style="88" customWidth="1"/>
    <col min="5388" max="5388" width="4.7109375" style="88" customWidth="1"/>
    <col min="5389" max="5389" width="5.28515625" style="88" customWidth="1"/>
    <col min="5390" max="5390" width="3.5703125" style="88" customWidth="1"/>
    <col min="5391" max="5391" width="4.5703125" style="88" customWidth="1"/>
    <col min="5392" max="5392" width="1.140625" style="88" customWidth="1"/>
    <col min="5393" max="5393" width="7.85546875" style="88" customWidth="1"/>
    <col min="5394" max="5394" width="0" style="88" hidden="1" customWidth="1"/>
    <col min="5395" max="5395" width="5.7109375" style="88" customWidth="1"/>
    <col min="5396" max="5396" width="3.42578125" style="88" customWidth="1"/>
    <col min="5397" max="5631" width="9.140625" style="88"/>
    <col min="5632" max="5632" width="3.28515625" style="88" customWidth="1"/>
    <col min="5633" max="5633" width="8.5703125" style="88" customWidth="1"/>
    <col min="5634" max="5634" width="13.42578125" style="88" customWidth="1"/>
    <col min="5635" max="5635" width="10.140625" style="88" customWidth="1"/>
    <col min="5636" max="5636" width="4" style="88" customWidth="1"/>
    <col min="5637" max="5637" width="10.140625" style="88" customWidth="1"/>
    <col min="5638" max="5638" width="12.28515625" style="88" customWidth="1"/>
    <col min="5639" max="5639" width="22.140625" style="88" customWidth="1"/>
    <col min="5640" max="5640" width="11.42578125" style="88" customWidth="1"/>
    <col min="5641" max="5641" width="2.140625" style="88" customWidth="1"/>
    <col min="5642" max="5643" width="13.7109375" style="88" customWidth="1"/>
    <col min="5644" max="5644" width="4.7109375" style="88" customWidth="1"/>
    <col min="5645" max="5645" width="5.28515625" style="88" customWidth="1"/>
    <col min="5646" max="5646" width="3.5703125" style="88" customWidth="1"/>
    <col min="5647" max="5647" width="4.5703125" style="88" customWidth="1"/>
    <col min="5648" max="5648" width="1.140625" style="88" customWidth="1"/>
    <col min="5649" max="5649" width="7.85546875" style="88" customWidth="1"/>
    <col min="5650" max="5650" width="0" style="88" hidden="1" customWidth="1"/>
    <col min="5651" max="5651" width="5.7109375" style="88" customWidth="1"/>
    <col min="5652" max="5652" width="3.42578125" style="88" customWidth="1"/>
    <col min="5653" max="5887" width="9.140625" style="88"/>
    <col min="5888" max="5888" width="3.28515625" style="88" customWidth="1"/>
    <col min="5889" max="5889" width="8.5703125" style="88" customWidth="1"/>
    <col min="5890" max="5890" width="13.42578125" style="88" customWidth="1"/>
    <col min="5891" max="5891" width="10.140625" style="88" customWidth="1"/>
    <col min="5892" max="5892" width="4" style="88" customWidth="1"/>
    <col min="5893" max="5893" width="10.140625" style="88" customWidth="1"/>
    <col min="5894" max="5894" width="12.28515625" style="88" customWidth="1"/>
    <col min="5895" max="5895" width="22.140625" style="88" customWidth="1"/>
    <col min="5896" max="5896" width="11.42578125" style="88" customWidth="1"/>
    <col min="5897" max="5897" width="2.140625" style="88" customWidth="1"/>
    <col min="5898" max="5899" width="13.7109375" style="88" customWidth="1"/>
    <col min="5900" max="5900" width="4.7109375" style="88" customWidth="1"/>
    <col min="5901" max="5901" width="5.28515625" style="88" customWidth="1"/>
    <col min="5902" max="5902" width="3.5703125" style="88" customWidth="1"/>
    <col min="5903" max="5903" width="4.5703125" style="88" customWidth="1"/>
    <col min="5904" max="5904" width="1.140625" style="88" customWidth="1"/>
    <col min="5905" max="5905" width="7.85546875" style="88" customWidth="1"/>
    <col min="5906" max="5906" width="0" style="88" hidden="1" customWidth="1"/>
    <col min="5907" max="5907" width="5.7109375" style="88" customWidth="1"/>
    <col min="5908" max="5908" width="3.42578125" style="88" customWidth="1"/>
    <col min="5909" max="6143" width="9.140625" style="88"/>
    <col min="6144" max="6144" width="3.28515625" style="88" customWidth="1"/>
    <col min="6145" max="6145" width="8.5703125" style="88" customWidth="1"/>
    <col min="6146" max="6146" width="13.42578125" style="88" customWidth="1"/>
    <col min="6147" max="6147" width="10.140625" style="88" customWidth="1"/>
    <col min="6148" max="6148" width="4" style="88" customWidth="1"/>
    <col min="6149" max="6149" width="10.140625" style="88" customWidth="1"/>
    <col min="6150" max="6150" width="12.28515625" style="88" customWidth="1"/>
    <col min="6151" max="6151" width="22.140625" style="88" customWidth="1"/>
    <col min="6152" max="6152" width="11.42578125" style="88" customWidth="1"/>
    <col min="6153" max="6153" width="2.140625" style="88" customWidth="1"/>
    <col min="6154" max="6155" width="13.7109375" style="88" customWidth="1"/>
    <col min="6156" max="6156" width="4.7109375" style="88" customWidth="1"/>
    <col min="6157" max="6157" width="5.28515625" style="88" customWidth="1"/>
    <col min="6158" max="6158" width="3.5703125" style="88" customWidth="1"/>
    <col min="6159" max="6159" width="4.5703125" style="88" customWidth="1"/>
    <col min="6160" max="6160" width="1.140625" style="88" customWidth="1"/>
    <col min="6161" max="6161" width="7.85546875" style="88" customWidth="1"/>
    <col min="6162" max="6162" width="0" style="88" hidden="1" customWidth="1"/>
    <col min="6163" max="6163" width="5.7109375" style="88" customWidth="1"/>
    <col min="6164" max="6164" width="3.42578125" style="88" customWidth="1"/>
    <col min="6165" max="6399" width="9.140625" style="88"/>
    <col min="6400" max="6400" width="3.28515625" style="88" customWidth="1"/>
    <col min="6401" max="6401" width="8.5703125" style="88" customWidth="1"/>
    <col min="6402" max="6402" width="13.42578125" style="88" customWidth="1"/>
    <col min="6403" max="6403" width="10.140625" style="88" customWidth="1"/>
    <col min="6404" max="6404" width="4" style="88" customWidth="1"/>
    <col min="6405" max="6405" width="10.140625" style="88" customWidth="1"/>
    <col min="6406" max="6406" width="12.28515625" style="88" customWidth="1"/>
    <col min="6407" max="6407" width="22.140625" style="88" customWidth="1"/>
    <col min="6408" max="6408" width="11.42578125" style="88" customWidth="1"/>
    <col min="6409" max="6409" width="2.140625" style="88" customWidth="1"/>
    <col min="6410" max="6411" width="13.7109375" style="88" customWidth="1"/>
    <col min="6412" max="6412" width="4.7109375" style="88" customWidth="1"/>
    <col min="6413" max="6413" width="5.28515625" style="88" customWidth="1"/>
    <col min="6414" max="6414" width="3.5703125" style="88" customWidth="1"/>
    <col min="6415" max="6415" width="4.5703125" style="88" customWidth="1"/>
    <col min="6416" max="6416" width="1.140625" style="88" customWidth="1"/>
    <col min="6417" max="6417" width="7.85546875" style="88" customWidth="1"/>
    <col min="6418" max="6418" width="0" style="88" hidden="1" customWidth="1"/>
    <col min="6419" max="6419" width="5.7109375" style="88" customWidth="1"/>
    <col min="6420" max="6420" width="3.42578125" style="88" customWidth="1"/>
    <col min="6421" max="6655" width="9.140625" style="88"/>
    <col min="6656" max="6656" width="3.28515625" style="88" customWidth="1"/>
    <col min="6657" max="6657" width="8.5703125" style="88" customWidth="1"/>
    <col min="6658" max="6658" width="13.42578125" style="88" customWidth="1"/>
    <col min="6659" max="6659" width="10.140625" style="88" customWidth="1"/>
    <col min="6660" max="6660" width="4" style="88" customWidth="1"/>
    <col min="6661" max="6661" width="10.140625" style="88" customWidth="1"/>
    <col min="6662" max="6662" width="12.28515625" style="88" customWidth="1"/>
    <col min="6663" max="6663" width="22.140625" style="88" customWidth="1"/>
    <col min="6664" max="6664" width="11.42578125" style="88" customWidth="1"/>
    <col min="6665" max="6665" width="2.140625" style="88" customWidth="1"/>
    <col min="6666" max="6667" width="13.7109375" style="88" customWidth="1"/>
    <col min="6668" max="6668" width="4.7109375" style="88" customWidth="1"/>
    <col min="6669" max="6669" width="5.28515625" style="88" customWidth="1"/>
    <col min="6670" max="6670" width="3.5703125" style="88" customWidth="1"/>
    <col min="6671" max="6671" width="4.5703125" style="88" customWidth="1"/>
    <col min="6672" max="6672" width="1.140625" style="88" customWidth="1"/>
    <col min="6673" max="6673" width="7.85546875" style="88" customWidth="1"/>
    <col min="6674" max="6674" width="0" style="88" hidden="1" customWidth="1"/>
    <col min="6675" max="6675" width="5.7109375" style="88" customWidth="1"/>
    <col min="6676" max="6676" width="3.42578125" style="88" customWidth="1"/>
    <col min="6677" max="6911" width="9.140625" style="88"/>
    <col min="6912" max="6912" width="3.28515625" style="88" customWidth="1"/>
    <col min="6913" max="6913" width="8.5703125" style="88" customWidth="1"/>
    <col min="6914" max="6914" width="13.42578125" style="88" customWidth="1"/>
    <col min="6915" max="6915" width="10.140625" style="88" customWidth="1"/>
    <col min="6916" max="6916" width="4" style="88" customWidth="1"/>
    <col min="6917" max="6917" width="10.140625" style="88" customWidth="1"/>
    <col min="6918" max="6918" width="12.28515625" style="88" customWidth="1"/>
    <col min="6919" max="6919" width="22.140625" style="88" customWidth="1"/>
    <col min="6920" max="6920" width="11.42578125" style="88" customWidth="1"/>
    <col min="6921" max="6921" width="2.140625" style="88" customWidth="1"/>
    <col min="6922" max="6923" width="13.7109375" style="88" customWidth="1"/>
    <col min="6924" max="6924" width="4.7109375" style="88" customWidth="1"/>
    <col min="6925" max="6925" width="5.28515625" style="88" customWidth="1"/>
    <col min="6926" max="6926" width="3.5703125" style="88" customWidth="1"/>
    <col min="6927" max="6927" width="4.5703125" style="88" customWidth="1"/>
    <col min="6928" max="6928" width="1.140625" style="88" customWidth="1"/>
    <col min="6929" max="6929" width="7.85546875" style="88" customWidth="1"/>
    <col min="6930" max="6930" width="0" style="88" hidden="1" customWidth="1"/>
    <col min="6931" max="6931" width="5.7109375" style="88" customWidth="1"/>
    <col min="6932" max="6932" width="3.42578125" style="88" customWidth="1"/>
    <col min="6933" max="7167" width="9.140625" style="88"/>
    <col min="7168" max="7168" width="3.28515625" style="88" customWidth="1"/>
    <col min="7169" max="7169" width="8.5703125" style="88" customWidth="1"/>
    <col min="7170" max="7170" width="13.42578125" style="88" customWidth="1"/>
    <col min="7171" max="7171" width="10.140625" style="88" customWidth="1"/>
    <col min="7172" max="7172" width="4" style="88" customWidth="1"/>
    <col min="7173" max="7173" width="10.140625" style="88" customWidth="1"/>
    <col min="7174" max="7174" width="12.28515625" style="88" customWidth="1"/>
    <col min="7175" max="7175" width="22.140625" style="88" customWidth="1"/>
    <col min="7176" max="7176" width="11.42578125" style="88" customWidth="1"/>
    <col min="7177" max="7177" width="2.140625" style="88" customWidth="1"/>
    <col min="7178" max="7179" width="13.7109375" style="88" customWidth="1"/>
    <col min="7180" max="7180" width="4.7109375" style="88" customWidth="1"/>
    <col min="7181" max="7181" width="5.28515625" style="88" customWidth="1"/>
    <col min="7182" max="7182" width="3.5703125" style="88" customWidth="1"/>
    <col min="7183" max="7183" width="4.5703125" style="88" customWidth="1"/>
    <col min="7184" max="7184" width="1.140625" style="88" customWidth="1"/>
    <col min="7185" max="7185" width="7.85546875" style="88" customWidth="1"/>
    <col min="7186" max="7186" width="0" style="88" hidden="1" customWidth="1"/>
    <col min="7187" max="7187" width="5.7109375" style="88" customWidth="1"/>
    <col min="7188" max="7188" width="3.42578125" style="88" customWidth="1"/>
    <col min="7189" max="7423" width="9.140625" style="88"/>
    <col min="7424" max="7424" width="3.28515625" style="88" customWidth="1"/>
    <col min="7425" max="7425" width="8.5703125" style="88" customWidth="1"/>
    <col min="7426" max="7426" width="13.42578125" style="88" customWidth="1"/>
    <col min="7427" max="7427" width="10.140625" style="88" customWidth="1"/>
    <col min="7428" max="7428" width="4" style="88" customWidth="1"/>
    <col min="7429" max="7429" width="10.140625" style="88" customWidth="1"/>
    <col min="7430" max="7430" width="12.28515625" style="88" customWidth="1"/>
    <col min="7431" max="7431" width="22.140625" style="88" customWidth="1"/>
    <col min="7432" max="7432" width="11.42578125" style="88" customWidth="1"/>
    <col min="7433" max="7433" width="2.140625" style="88" customWidth="1"/>
    <col min="7434" max="7435" width="13.7109375" style="88" customWidth="1"/>
    <col min="7436" max="7436" width="4.7109375" style="88" customWidth="1"/>
    <col min="7437" max="7437" width="5.28515625" style="88" customWidth="1"/>
    <col min="7438" max="7438" width="3.5703125" style="88" customWidth="1"/>
    <col min="7439" max="7439" width="4.5703125" style="88" customWidth="1"/>
    <col min="7440" max="7440" width="1.140625" style="88" customWidth="1"/>
    <col min="7441" max="7441" width="7.85546875" style="88" customWidth="1"/>
    <col min="7442" max="7442" width="0" style="88" hidden="1" customWidth="1"/>
    <col min="7443" max="7443" width="5.7109375" style="88" customWidth="1"/>
    <col min="7444" max="7444" width="3.42578125" style="88" customWidth="1"/>
    <col min="7445" max="7679" width="9.140625" style="88"/>
    <col min="7680" max="7680" width="3.28515625" style="88" customWidth="1"/>
    <col min="7681" max="7681" width="8.5703125" style="88" customWidth="1"/>
    <col min="7682" max="7682" width="13.42578125" style="88" customWidth="1"/>
    <col min="7683" max="7683" width="10.140625" style="88" customWidth="1"/>
    <col min="7684" max="7684" width="4" style="88" customWidth="1"/>
    <col min="7685" max="7685" width="10.140625" style="88" customWidth="1"/>
    <col min="7686" max="7686" width="12.28515625" style="88" customWidth="1"/>
    <col min="7687" max="7687" width="22.140625" style="88" customWidth="1"/>
    <col min="7688" max="7688" width="11.42578125" style="88" customWidth="1"/>
    <col min="7689" max="7689" width="2.140625" style="88" customWidth="1"/>
    <col min="7690" max="7691" width="13.7109375" style="88" customWidth="1"/>
    <col min="7692" max="7692" width="4.7109375" style="88" customWidth="1"/>
    <col min="7693" max="7693" width="5.28515625" style="88" customWidth="1"/>
    <col min="7694" max="7694" width="3.5703125" style="88" customWidth="1"/>
    <col min="7695" max="7695" width="4.5703125" style="88" customWidth="1"/>
    <col min="7696" max="7696" width="1.140625" style="88" customWidth="1"/>
    <col min="7697" max="7697" width="7.85546875" style="88" customWidth="1"/>
    <col min="7698" max="7698" width="0" style="88" hidden="1" customWidth="1"/>
    <col min="7699" max="7699" width="5.7109375" style="88" customWidth="1"/>
    <col min="7700" max="7700" width="3.42578125" style="88" customWidth="1"/>
    <col min="7701" max="7935" width="9.140625" style="88"/>
    <col min="7936" max="7936" width="3.28515625" style="88" customWidth="1"/>
    <col min="7937" max="7937" width="8.5703125" style="88" customWidth="1"/>
    <col min="7938" max="7938" width="13.42578125" style="88" customWidth="1"/>
    <col min="7939" max="7939" width="10.140625" style="88" customWidth="1"/>
    <col min="7940" max="7940" width="4" style="88" customWidth="1"/>
    <col min="7941" max="7941" width="10.140625" style="88" customWidth="1"/>
    <col min="7942" max="7942" width="12.28515625" style="88" customWidth="1"/>
    <col min="7943" max="7943" width="22.140625" style="88" customWidth="1"/>
    <col min="7944" max="7944" width="11.42578125" style="88" customWidth="1"/>
    <col min="7945" max="7945" width="2.140625" style="88" customWidth="1"/>
    <col min="7946" max="7947" width="13.7109375" style="88" customWidth="1"/>
    <col min="7948" max="7948" width="4.7109375" style="88" customWidth="1"/>
    <col min="7949" max="7949" width="5.28515625" style="88" customWidth="1"/>
    <col min="7950" max="7950" width="3.5703125" style="88" customWidth="1"/>
    <col min="7951" max="7951" width="4.5703125" style="88" customWidth="1"/>
    <col min="7952" max="7952" width="1.140625" style="88" customWidth="1"/>
    <col min="7953" max="7953" width="7.85546875" style="88" customWidth="1"/>
    <col min="7954" max="7954" width="0" style="88" hidden="1" customWidth="1"/>
    <col min="7955" max="7955" width="5.7109375" style="88" customWidth="1"/>
    <col min="7956" max="7956" width="3.42578125" style="88" customWidth="1"/>
    <col min="7957" max="8191" width="9.140625" style="88"/>
    <col min="8192" max="8192" width="3.28515625" style="88" customWidth="1"/>
    <col min="8193" max="8193" width="8.5703125" style="88" customWidth="1"/>
    <col min="8194" max="8194" width="13.42578125" style="88" customWidth="1"/>
    <col min="8195" max="8195" width="10.140625" style="88" customWidth="1"/>
    <col min="8196" max="8196" width="4" style="88" customWidth="1"/>
    <col min="8197" max="8197" width="10.140625" style="88" customWidth="1"/>
    <col min="8198" max="8198" width="12.28515625" style="88" customWidth="1"/>
    <col min="8199" max="8199" width="22.140625" style="88" customWidth="1"/>
    <col min="8200" max="8200" width="11.42578125" style="88" customWidth="1"/>
    <col min="8201" max="8201" width="2.140625" style="88" customWidth="1"/>
    <col min="8202" max="8203" width="13.7109375" style="88" customWidth="1"/>
    <col min="8204" max="8204" width="4.7109375" style="88" customWidth="1"/>
    <col min="8205" max="8205" width="5.28515625" style="88" customWidth="1"/>
    <col min="8206" max="8206" width="3.5703125" style="88" customWidth="1"/>
    <col min="8207" max="8207" width="4.5703125" style="88" customWidth="1"/>
    <col min="8208" max="8208" width="1.140625" style="88" customWidth="1"/>
    <col min="8209" max="8209" width="7.85546875" style="88" customWidth="1"/>
    <col min="8210" max="8210" width="0" style="88" hidden="1" customWidth="1"/>
    <col min="8211" max="8211" width="5.7109375" style="88" customWidth="1"/>
    <col min="8212" max="8212" width="3.42578125" style="88" customWidth="1"/>
    <col min="8213" max="8447" width="9.140625" style="88"/>
    <col min="8448" max="8448" width="3.28515625" style="88" customWidth="1"/>
    <col min="8449" max="8449" width="8.5703125" style="88" customWidth="1"/>
    <col min="8450" max="8450" width="13.42578125" style="88" customWidth="1"/>
    <col min="8451" max="8451" width="10.140625" style="88" customWidth="1"/>
    <col min="8452" max="8452" width="4" style="88" customWidth="1"/>
    <col min="8453" max="8453" width="10.140625" style="88" customWidth="1"/>
    <col min="8454" max="8454" width="12.28515625" style="88" customWidth="1"/>
    <col min="8455" max="8455" width="22.140625" style="88" customWidth="1"/>
    <col min="8456" max="8456" width="11.42578125" style="88" customWidth="1"/>
    <col min="8457" max="8457" width="2.140625" style="88" customWidth="1"/>
    <col min="8458" max="8459" width="13.7109375" style="88" customWidth="1"/>
    <col min="8460" max="8460" width="4.7109375" style="88" customWidth="1"/>
    <col min="8461" max="8461" width="5.28515625" style="88" customWidth="1"/>
    <col min="8462" max="8462" width="3.5703125" style="88" customWidth="1"/>
    <col min="8463" max="8463" width="4.5703125" style="88" customWidth="1"/>
    <col min="8464" max="8464" width="1.140625" style="88" customWidth="1"/>
    <col min="8465" max="8465" width="7.85546875" style="88" customWidth="1"/>
    <col min="8466" max="8466" width="0" style="88" hidden="1" customWidth="1"/>
    <col min="8467" max="8467" width="5.7109375" style="88" customWidth="1"/>
    <col min="8468" max="8468" width="3.42578125" style="88" customWidth="1"/>
    <col min="8469" max="8703" width="9.140625" style="88"/>
    <col min="8704" max="8704" width="3.28515625" style="88" customWidth="1"/>
    <col min="8705" max="8705" width="8.5703125" style="88" customWidth="1"/>
    <col min="8706" max="8706" width="13.42578125" style="88" customWidth="1"/>
    <col min="8707" max="8707" width="10.140625" style="88" customWidth="1"/>
    <col min="8708" max="8708" width="4" style="88" customWidth="1"/>
    <col min="8709" max="8709" width="10.140625" style="88" customWidth="1"/>
    <col min="8710" max="8710" width="12.28515625" style="88" customWidth="1"/>
    <col min="8711" max="8711" width="22.140625" style="88" customWidth="1"/>
    <col min="8712" max="8712" width="11.42578125" style="88" customWidth="1"/>
    <col min="8713" max="8713" width="2.140625" style="88" customWidth="1"/>
    <col min="8714" max="8715" width="13.7109375" style="88" customWidth="1"/>
    <col min="8716" max="8716" width="4.7109375" style="88" customWidth="1"/>
    <col min="8717" max="8717" width="5.28515625" style="88" customWidth="1"/>
    <col min="8718" max="8718" width="3.5703125" style="88" customWidth="1"/>
    <col min="8719" max="8719" width="4.5703125" style="88" customWidth="1"/>
    <col min="8720" max="8720" width="1.140625" style="88" customWidth="1"/>
    <col min="8721" max="8721" width="7.85546875" style="88" customWidth="1"/>
    <col min="8722" max="8722" width="0" style="88" hidden="1" customWidth="1"/>
    <col min="8723" max="8723" width="5.7109375" style="88" customWidth="1"/>
    <col min="8724" max="8724" width="3.42578125" style="88" customWidth="1"/>
    <col min="8725" max="8959" width="9.140625" style="88"/>
    <col min="8960" max="8960" width="3.28515625" style="88" customWidth="1"/>
    <col min="8961" max="8961" width="8.5703125" style="88" customWidth="1"/>
    <col min="8962" max="8962" width="13.42578125" style="88" customWidth="1"/>
    <col min="8963" max="8963" width="10.140625" style="88" customWidth="1"/>
    <col min="8964" max="8964" width="4" style="88" customWidth="1"/>
    <col min="8965" max="8965" width="10.140625" style="88" customWidth="1"/>
    <col min="8966" max="8966" width="12.28515625" style="88" customWidth="1"/>
    <col min="8967" max="8967" width="22.140625" style="88" customWidth="1"/>
    <col min="8968" max="8968" width="11.42578125" style="88" customWidth="1"/>
    <col min="8969" max="8969" width="2.140625" style="88" customWidth="1"/>
    <col min="8970" max="8971" width="13.7109375" style="88" customWidth="1"/>
    <col min="8972" max="8972" width="4.7109375" style="88" customWidth="1"/>
    <col min="8973" max="8973" width="5.28515625" style="88" customWidth="1"/>
    <col min="8974" max="8974" width="3.5703125" style="88" customWidth="1"/>
    <col min="8975" max="8975" width="4.5703125" style="88" customWidth="1"/>
    <col min="8976" max="8976" width="1.140625" style="88" customWidth="1"/>
    <col min="8977" max="8977" width="7.85546875" style="88" customWidth="1"/>
    <col min="8978" max="8978" width="0" style="88" hidden="1" customWidth="1"/>
    <col min="8979" max="8979" width="5.7109375" style="88" customWidth="1"/>
    <col min="8980" max="8980" width="3.42578125" style="88" customWidth="1"/>
    <col min="8981" max="9215" width="9.140625" style="88"/>
    <col min="9216" max="9216" width="3.28515625" style="88" customWidth="1"/>
    <col min="9217" max="9217" width="8.5703125" style="88" customWidth="1"/>
    <col min="9218" max="9218" width="13.42578125" style="88" customWidth="1"/>
    <col min="9219" max="9219" width="10.140625" style="88" customWidth="1"/>
    <col min="9220" max="9220" width="4" style="88" customWidth="1"/>
    <col min="9221" max="9221" width="10.140625" style="88" customWidth="1"/>
    <col min="9222" max="9222" width="12.28515625" style="88" customWidth="1"/>
    <col min="9223" max="9223" width="22.140625" style="88" customWidth="1"/>
    <col min="9224" max="9224" width="11.42578125" style="88" customWidth="1"/>
    <col min="9225" max="9225" width="2.140625" style="88" customWidth="1"/>
    <col min="9226" max="9227" width="13.7109375" style="88" customWidth="1"/>
    <col min="9228" max="9228" width="4.7109375" style="88" customWidth="1"/>
    <col min="9229" max="9229" width="5.28515625" style="88" customWidth="1"/>
    <col min="9230" max="9230" width="3.5703125" style="88" customWidth="1"/>
    <col min="9231" max="9231" width="4.5703125" style="88" customWidth="1"/>
    <col min="9232" max="9232" width="1.140625" style="88" customWidth="1"/>
    <col min="9233" max="9233" width="7.85546875" style="88" customWidth="1"/>
    <col min="9234" max="9234" width="0" style="88" hidden="1" customWidth="1"/>
    <col min="9235" max="9235" width="5.7109375" style="88" customWidth="1"/>
    <col min="9236" max="9236" width="3.42578125" style="88" customWidth="1"/>
    <col min="9237" max="9471" width="9.140625" style="88"/>
    <col min="9472" max="9472" width="3.28515625" style="88" customWidth="1"/>
    <col min="9473" max="9473" width="8.5703125" style="88" customWidth="1"/>
    <col min="9474" max="9474" width="13.42578125" style="88" customWidth="1"/>
    <col min="9475" max="9475" width="10.140625" style="88" customWidth="1"/>
    <col min="9476" max="9476" width="4" style="88" customWidth="1"/>
    <col min="9477" max="9477" width="10.140625" style="88" customWidth="1"/>
    <col min="9478" max="9478" width="12.28515625" style="88" customWidth="1"/>
    <col min="9479" max="9479" width="22.140625" style="88" customWidth="1"/>
    <col min="9480" max="9480" width="11.42578125" style="88" customWidth="1"/>
    <col min="9481" max="9481" width="2.140625" style="88" customWidth="1"/>
    <col min="9482" max="9483" width="13.7109375" style="88" customWidth="1"/>
    <col min="9484" max="9484" width="4.7109375" style="88" customWidth="1"/>
    <col min="9485" max="9485" width="5.28515625" style="88" customWidth="1"/>
    <col min="9486" max="9486" width="3.5703125" style="88" customWidth="1"/>
    <col min="9487" max="9487" width="4.5703125" style="88" customWidth="1"/>
    <col min="9488" max="9488" width="1.140625" style="88" customWidth="1"/>
    <col min="9489" max="9489" width="7.85546875" style="88" customWidth="1"/>
    <col min="9490" max="9490" width="0" style="88" hidden="1" customWidth="1"/>
    <col min="9491" max="9491" width="5.7109375" style="88" customWidth="1"/>
    <col min="9492" max="9492" width="3.42578125" style="88" customWidth="1"/>
    <col min="9493" max="9727" width="9.140625" style="88"/>
    <col min="9728" max="9728" width="3.28515625" style="88" customWidth="1"/>
    <col min="9729" max="9729" width="8.5703125" style="88" customWidth="1"/>
    <col min="9730" max="9730" width="13.42578125" style="88" customWidth="1"/>
    <col min="9731" max="9731" width="10.140625" style="88" customWidth="1"/>
    <col min="9732" max="9732" width="4" style="88" customWidth="1"/>
    <col min="9733" max="9733" width="10.140625" style="88" customWidth="1"/>
    <col min="9734" max="9734" width="12.28515625" style="88" customWidth="1"/>
    <col min="9735" max="9735" width="22.140625" style="88" customWidth="1"/>
    <col min="9736" max="9736" width="11.42578125" style="88" customWidth="1"/>
    <col min="9737" max="9737" width="2.140625" style="88" customWidth="1"/>
    <col min="9738" max="9739" width="13.7109375" style="88" customWidth="1"/>
    <col min="9740" max="9740" width="4.7109375" style="88" customWidth="1"/>
    <col min="9741" max="9741" width="5.28515625" style="88" customWidth="1"/>
    <col min="9742" max="9742" width="3.5703125" style="88" customWidth="1"/>
    <col min="9743" max="9743" width="4.5703125" style="88" customWidth="1"/>
    <col min="9744" max="9744" width="1.140625" style="88" customWidth="1"/>
    <col min="9745" max="9745" width="7.85546875" style="88" customWidth="1"/>
    <col min="9746" max="9746" width="0" style="88" hidden="1" customWidth="1"/>
    <col min="9747" max="9747" width="5.7109375" style="88" customWidth="1"/>
    <col min="9748" max="9748" width="3.42578125" style="88" customWidth="1"/>
    <col min="9749" max="9983" width="9.140625" style="88"/>
    <col min="9984" max="9984" width="3.28515625" style="88" customWidth="1"/>
    <col min="9985" max="9985" width="8.5703125" style="88" customWidth="1"/>
    <col min="9986" max="9986" width="13.42578125" style="88" customWidth="1"/>
    <col min="9987" max="9987" width="10.140625" style="88" customWidth="1"/>
    <col min="9988" max="9988" width="4" style="88" customWidth="1"/>
    <col min="9989" max="9989" width="10.140625" style="88" customWidth="1"/>
    <col min="9990" max="9990" width="12.28515625" style="88" customWidth="1"/>
    <col min="9991" max="9991" width="22.140625" style="88" customWidth="1"/>
    <col min="9992" max="9992" width="11.42578125" style="88" customWidth="1"/>
    <col min="9993" max="9993" width="2.140625" style="88" customWidth="1"/>
    <col min="9994" max="9995" width="13.7109375" style="88" customWidth="1"/>
    <col min="9996" max="9996" width="4.7109375" style="88" customWidth="1"/>
    <col min="9997" max="9997" width="5.28515625" style="88" customWidth="1"/>
    <col min="9998" max="9998" width="3.5703125" style="88" customWidth="1"/>
    <col min="9999" max="9999" width="4.5703125" style="88" customWidth="1"/>
    <col min="10000" max="10000" width="1.140625" style="88" customWidth="1"/>
    <col min="10001" max="10001" width="7.85546875" style="88" customWidth="1"/>
    <col min="10002" max="10002" width="0" style="88" hidden="1" customWidth="1"/>
    <col min="10003" max="10003" width="5.7109375" style="88" customWidth="1"/>
    <col min="10004" max="10004" width="3.42578125" style="88" customWidth="1"/>
    <col min="10005" max="10239" width="9.140625" style="88"/>
    <col min="10240" max="10240" width="3.28515625" style="88" customWidth="1"/>
    <col min="10241" max="10241" width="8.5703125" style="88" customWidth="1"/>
    <col min="10242" max="10242" width="13.42578125" style="88" customWidth="1"/>
    <col min="10243" max="10243" width="10.140625" style="88" customWidth="1"/>
    <col min="10244" max="10244" width="4" style="88" customWidth="1"/>
    <col min="10245" max="10245" width="10.140625" style="88" customWidth="1"/>
    <col min="10246" max="10246" width="12.28515625" style="88" customWidth="1"/>
    <col min="10247" max="10247" width="22.140625" style="88" customWidth="1"/>
    <col min="10248" max="10248" width="11.42578125" style="88" customWidth="1"/>
    <col min="10249" max="10249" width="2.140625" style="88" customWidth="1"/>
    <col min="10250" max="10251" width="13.7109375" style="88" customWidth="1"/>
    <col min="10252" max="10252" width="4.7109375" style="88" customWidth="1"/>
    <col min="10253" max="10253" width="5.28515625" style="88" customWidth="1"/>
    <col min="10254" max="10254" width="3.5703125" style="88" customWidth="1"/>
    <col min="10255" max="10255" width="4.5703125" style="88" customWidth="1"/>
    <col min="10256" max="10256" width="1.140625" style="88" customWidth="1"/>
    <col min="10257" max="10257" width="7.85546875" style="88" customWidth="1"/>
    <col min="10258" max="10258" width="0" style="88" hidden="1" customWidth="1"/>
    <col min="10259" max="10259" width="5.7109375" style="88" customWidth="1"/>
    <col min="10260" max="10260" width="3.42578125" style="88" customWidth="1"/>
    <col min="10261" max="10495" width="9.140625" style="88"/>
    <col min="10496" max="10496" width="3.28515625" style="88" customWidth="1"/>
    <col min="10497" max="10497" width="8.5703125" style="88" customWidth="1"/>
    <col min="10498" max="10498" width="13.42578125" style="88" customWidth="1"/>
    <col min="10499" max="10499" width="10.140625" style="88" customWidth="1"/>
    <col min="10500" max="10500" width="4" style="88" customWidth="1"/>
    <col min="10501" max="10501" width="10.140625" style="88" customWidth="1"/>
    <col min="10502" max="10502" width="12.28515625" style="88" customWidth="1"/>
    <col min="10503" max="10503" width="22.140625" style="88" customWidth="1"/>
    <col min="10504" max="10504" width="11.42578125" style="88" customWidth="1"/>
    <col min="10505" max="10505" width="2.140625" style="88" customWidth="1"/>
    <col min="10506" max="10507" width="13.7109375" style="88" customWidth="1"/>
    <col min="10508" max="10508" width="4.7109375" style="88" customWidth="1"/>
    <col min="10509" max="10509" width="5.28515625" style="88" customWidth="1"/>
    <col min="10510" max="10510" width="3.5703125" style="88" customWidth="1"/>
    <col min="10511" max="10511" width="4.5703125" style="88" customWidth="1"/>
    <col min="10512" max="10512" width="1.140625" style="88" customWidth="1"/>
    <col min="10513" max="10513" width="7.85546875" style="88" customWidth="1"/>
    <col min="10514" max="10514" width="0" style="88" hidden="1" customWidth="1"/>
    <col min="10515" max="10515" width="5.7109375" style="88" customWidth="1"/>
    <col min="10516" max="10516" width="3.42578125" style="88" customWidth="1"/>
    <col min="10517" max="10751" width="9.140625" style="88"/>
    <col min="10752" max="10752" width="3.28515625" style="88" customWidth="1"/>
    <col min="10753" max="10753" width="8.5703125" style="88" customWidth="1"/>
    <col min="10754" max="10754" width="13.42578125" style="88" customWidth="1"/>
    <col min="10755" max="10755" width="10.140625" style="88" customWidth="1"/>
    <col min="10756" max="10756" width="4" style="88" customWidth="1"/>
    <col min="10757" max="10757" width="10.140625" style="88" customWidth="1"/>
    <col min="10758" max="10758" width="12.28515625" style="88" customWidth="1"/>
    <col min="10759" max="10759" width="22.140625" style="88" customWidth="1"/>
    <col min="10760" max="10760" width="11.42578125" style="88" customWidth="1"/>
    <col min="10761" max="10761" width="2.140625" style="88" customWidth="1"/>
    <col min="10762" max="10763" width="13.7109375" style="88" customWidth="1"/>
    <col min="10764" max="10764" width="4.7109375" style="88" customWidth="1"/>
    <col min="10765" max="10765" width="5.28515625" style="88" customWidth="1"/>
    <col min="10766" max="10766" width="3.5703125" style="88" customWidth="1"/>
    <col min="10767" max="10767" width="4.5703125" style="88" customWidth="1"/>
    <col min="10768" max="10768" width="1.140625" style="88" customWidth="1"/>
    <col min="10769" max="10769" width="7.85546875" style="88" customWidth="1"/>
    <col min="10770" max="10770" width="0" style="88" hidden="1" customWidth="1"/>
    <col min="10771" max="10771" width="5.7109375" style="88" customWidth="1"/>
    <col min="10772" max="10772" width="3.42578125" style="88" customWidth="1"/>
    <col min="10773" max="11007" width="9.140625" style="88"/>
    <col min="11008" max="11008" width="3.28515625" style="88" customWidth="1"/>
    <col min="11009" max="11009" width="8.5703125" style="88" customWidth="1"/>
    <col min="11010" max="11010" width="13.42578125" style="88" customWidth="1"/>
    <col min="11011" max="11011" width="10.140625" style="88" customWidth="1"/>
    <col min="11012" max="11012" width="4" style="88" customWidth="1"/>
    <col min="11013" max="11013" width="10.140625" style="88" customWidth="1"/>
    <col min="11014" max="11014" width="12.28515625" style="88" customWidth="1"/>
    <col min="11015" max="11015" width="22.140625" style="88" customWidth="1"/>
    <col min="11016" max="11016" width="11.42578125" style="88" customWidth="1"/>
    <col min="11017" max="11017" width="2.140625" style="88" customWidth="1"/>
    <col min="11018" max="11019" width="13.7109375" style="88" customWidth="1"/>
    <col min="11020" max="11020" width="4.7109375" style="88" customWidth="1"/>
    <col min="11021" max="11021" width="5.28515625" style="88" customWidth="1"/>
    <col min="11022" max="11022" width="3.5703125" style="88" customWidth="1"/>
    <col min="11023" max="11023" width="4.5703125" style="88" customWidth="1"/>
    <col min="11024" max="11024" width="1.140625" style="88" customWidth="1"/>
    <col min="11025" max="11025" width="7.85546875" style="88" customWidth="1"/>
    <col min="11026" max="11026" width="0" style="88" hidden="1" customWidth="1"/>
    <col min="11027" max="11027" width="5.7109375" style="88" customWidth="1"/>
    <col min="11028" max="11028" width="3.42578125" style="88" customWidth="1"/>
    <col min="11029" max="11263" width="9.140625" style="88"/>
    <col min="11264" max="11264" width="3.28515625" style="88" customWidth="1"/>
    <col min="11265" max="11265" width="8.5703125" style="88" customWidth="1"/>
    <col min="11266" max="11266" width="13.42578125" style="88" customWidth="1"/>
    <col min="11267" max="11267" width="10.140625" style="88" customWidth="1"/>
    <col min="11268" max="11268" width="4" style="88" customWidth="1"/>
    <col min="11269" max="11269" width="10.140625" style="88" customWidth="1"/>
    <col min="11270" max="11270" width="12.28515625" style="88" customWidth="1"/>
    <col min="11271" max="11271" width="22.140625" style="88" customWidth="1"/>
    <col min="11272" max="11272" width="11.42578125" style="88" customWidth="1"/>
    <col min="11273" max="11273" width="2.140625" style="88" customWidth="1"/>
    <col min="11274" max="11275" width="13.7109375" style="88" customWidth="1"/>
    <col min="11276" max="11276" width="4.7109375" style="88" customWidth="1"/>
    <col min="11277" max="11277" width="5.28515625" style="88" customWidth="1"/>
    <col min="11278" max="11278" width="3.5703125" style="88" customWidth="1"/>
    <col min="11279" max="11279" width="4.5703125" style="88" customWidth="1"/>
    <col min="11280" max="11280" width="1.140625" style="88" customWidth="1"/>
    <col min="11281" max="11281" width="7.85546875" style="88" customWidth="1"/>
    <col min="11282" max="11282" width="0" style="88" hidden="1" customWidth="1"/>
    <col min="11283" max="11283" width="5.7109375" style="88" customWidth="1"/>
    <col min="11284" max="11284" width="3.42578125" style="88" customWidth="1"/>
    <col min="11285" max="11519" width="9.140625" style="88"/>
    <col min="11520" max="11520" width="3.28515625" style="88" customWidth="1"/>
    <col min="11521" max="11521" width="8.5703125" style="88" customWidth="1"/>
    <col min="11522" max="11522" width="13.42578125" style="88" customWidth="1"/>
    <col min="11523" max="11523" width="10.140625" style="88" customWidth="1"/>
    <col min="11524" max="11524" width="4" style="88" customWidth="1"/>
    <col min="11525" max="11525" width="10.140625" style="88" customWidth="1"/>
    <col min="11526" max="11526" width="12.28515625" style="88" customWidth="1"/>
    <col min="11527" max="11527" width="22.140625" style="88" customWidth="1"/>
    <col min="11528" max="11528" width="11.42578125" style="88" customWidth="1"/>
    <col min="11529" max="11529" width="2.140625" style="88" customWidth="1"/>
    <col min="11530" max="11531" width="13.7109375" style="88" customWidth="1"/>
    <col min="11532" max="11532" width="4.7109375" style="88" customWidth="1"/>
    <col min="11533" max="11533" width="5.28515625" style="88" customWidth="1"/>
    <col min="11534" max="11534" width="3.5703125" style="88" customWidth="1"/>
    <col min="11535" max="11535" width="4.5703125" style="88" customWidth="1"/>
    <col min="11536" max="11536" width="1.140625" style="88" customWidth="1"/>
    <col min="11537" max="11537" width="7.85546875" style="88" customWidth="1"/>
    <col min="11538" max="11538" width="0" style="88" hidden="1" customWidth="1"/>
    <col min="11539" max="11539" width="5.7109375" style="88" customWidth="1"/>
    <col min="11540" max="11540" width="3.42578125" style="88" customWidth="1"/>
    <col min="11541" max="11775" width="9.140625" style="88"/>
    <col min="11776" max="11776" width="3.28515625" style="88" customWidth="1"/>
    <col min="11777" max="11777" width="8.5703125" style="88" customWidth="1"/>
    <col min="11778" max="11778" width="13.42578125" style="88" customWidth="1"/>
    <col min="11779" max="11779" width="10.140625" style="88" customWidth="1"/>
    <col min="11780" max="11780" width="4" style="88" customWidth="1"/>
    <col min="11781" max="11781" width="10.140625" style="88" customWidth="1"/>
    <col min="11782" max="11782" width="12.28515625" style="88" customWidth="1"/>
    <col min="11783" max="11783" width="22.140625" style="88" customWidth="1"/>
    <col min="11784" max="11784" width="11.42578125" style="88" customWidth="1"/>
    <col min="11785" max="11785" width="2.140625" style="88" customWidth="1"/>
    <col min="11786" max="11787" width="13.7109375" style="88" customWidth="1"/>
    <col min="11788" max="11788" width="4.7109375" style="88" customWidth="1"/>
    <col min="11789" max="11789" width="5.28515625" style="88" customWidth="1"/>
    <col min="11790" max="11790" width="3.5703125" style="88" customWidth="1"/>
    <col min="11791" max="11791" width="4.5703125" style="88" customWidth="1"/>
    <col min="11792" max="11792" width="1.140625" style="88" customWidth="1"/>
    <col min="11793" max="11793" width="7.85546875" style="88" customWidth="1"/>
    <col min="11794" max="11794" width="0" style="88" hidden="1" customWidth="1"/>
    <col min="11795" max="11795" width="5.7109375" style="88" customWidth="1"/>
    <col min="11796" max="11796" width="3.42578125" style="88" customWidth="1"/>
    <col min="11797" max="12031" width="9.140625" style="88"/>
    <col min="12032" max="12032" width="3.28515625" style="88" customWidth="1"/>
    <col min="12033" max="12033" width="8.5703125" style="88" customWidth="1"/>
    <col min="12034" max="12034" width="13.42578125" style="88" customWidth="1"/>
    <col min="12035" max="12035" width="10.140625" style="88" customWidth="1"/>
    <col min="12036" max="12036" width="4" style="88" customWidth="1"/>
    <col min="12037" max="12037" width="10.140625" style="88" customWidth="1"/>
    <col min="12038" max="12038" width="12.28515625" style="88" customWidth="1"/>
    <col min="12039" max="12039" width="22.140625" style="88" customWidth="1"/>
    <col min="12040" max="12040" width="11.42578125" style="88" customWidth="1"/>
    <col min="12041" max="12041" width="2.140625" style="88" customWidth="1"/>
    <col min="12042" max="12043" width="13.7109375" style="88" customWidth="1"/>
    <col min="12044" max="12044" width="4.7109375" style="88" customWidth="1"/>
    <col min="12045" max="12045" width="5.28515625" style="88" customWidth="1"/>
    <col min="12046" max="12046" width="3.5703125" style="88" customWidth="1"/>
    <col min="12047" max="12047" width="4.5703125" style="88" customWidth="1"/>
    <col min="12048" max="12048" width="1.140625" style="88" customWidth="1"/>
    <col min="12049" max="12049" width="7.85546875" style="88" customWidth="1"/>
    <col min="12050" max="12050" width="0" style="88" hidden="1" customWidth="1"/>
    <col min="12051" max="12051" width="5.7109375" style="88" customWidth="1"/>
    <col min="12052" max="12052" width="3.42578125" style="88" customWidth="1"/>
    <col min="12053" max="12287" width="9.140625" style="88"/>
    <col min="12288" max="12288" width="3.28515625" style="88" customWidth="1"/>
    <col min="12289" max="12289" width="8.5703125" style="88" customWidth="1"/>
    <col min="12290" max="12290" width="13.42578125" style="88" customWidth="1"/>
    <col min="12291" max="12291" width="10.140625" style="88" customWidth="1"/>
    <col min="12292" max="12292" width="4" style="88" customWidth="1"/>
    <col min="12293" max="12293" width="10.140625" style="88" customWidth="1"/>
    <col min="12294" max="12294" width="12.28515625" style="88" customWidth="1"/>
    <col min="12295" max="12295" width="22.140625" style="88" customWidth="1"/>
    <col min="12296" max="12296" width="11.42578125" style="88" customWidth="1"/>
    <col min="12297" max="12297" width="2.140625" style="88" customWidth="1"/>
    <col min="12298" max="12299" width="13.7109375" style="88" customWidth="1"/>
    <col min="12300" max="12300" width="4.7109375" style="88" customWidth="1"/>
    <col min="12301" max="12301" width="5.28515625" style="88" customWidth="1"/>
    <col min="12302" max="12302" width="3.5703125" style="88" customWidth="1"/>
    <col min="12303" max="12303" width="4.5703125" style="88" customWidth="1"/>
    <col min="12304" max="12304" width="1.140625" style="88" customWidth="1"/>
    <col min="12305" max="12305" width="7.85546875" style="88" customWidth="1"/>
    <col min="12306" max="12306" width="0" style="88" hidden="1" customWidth="1"/>
    <col min="12307" max="12307" width="5.7109375" style="88" customWidth="1"/>
    <col min="12308" max="12308" width="3.42578125" style="88" customWidth="1"/>
    <col min="12309" max="12543" width="9.140625" style="88"/>
    <col min="12544" max="12544" width="3.28515625" style="88" customWidth="1"/>
    <col min="12545" max="12545" width="8.5703125" style="88" customWidth="1"/>
    <col min="12546" max="12546" width="13.42578125" style="88" customWidth="1"/>
    <col min="12547" max="12547" width="10.140625" style="88" customWidth="1"/>
    <col min="12548" max="12548" width="4" style="88" customWidth="1"/>
    <col min="12549" max="12549" width="10.140625" style="88" customWidth="1"/>
    <col min="12550" max="12550" width="12.28515625" style="88" customWidth="1"/>
    <col min="12551" max="12551" width="22.140625" style="88" customWidth="1"/>
    <col min="12552" max="12552" width="11.42578125" style="88" customWidth="1"/>
    <col min="12553" max="12553" width="2.140625" style="88" customWidth="1"/>
    <col min="12554" max="12555" width="13.7109375" style="88" customWidth="1"/>
    <col min="12556" max="12556" width="4.7109375" style="88" customWidth="1"/>
    <col min="12557" max="12557" width="5.28515625" style="88" customWidth="1"/>
    <col min="12558" max="12558" width="3.5703125" style="88" customWidth="1"/>
    <col min="12559" max="12559" width="4.5703125" style="88" customWidth="1"/>
    <col min="12560" max="12560" width="1.140625" style="88" customWidth="1"/>
    <col min="12561" max="12561" width="7.85546875" style="88" customWidth="1"/>
    <col min="12562" max="12562" width="0" style="88" hidden="1" customWidth="1"/>
    <col min="12563" max="12563" width="5.7109375" style="88" customWidth="1"/>
    <col min="12564" max="12564" width="3.42578125" style="88" customWidth="1"/>
    <col min="12565" max="12799" width="9.140625" style="88"/>
    <col min="12800" max="12800" width="3.28515625" style="88" customWidth="1"/>
    <col min="12801" max="12801" width="8.5703125" style="88" customWidth="1"/>
    <col min="12802" max="12802" width="13.42578125" style="88" customWidth="1"/>
    <col min="12803" max="12803" width="10.140625" style="88" customWidth="1"/>
    <col min="12804" max="12804" width="4" style="88" customWidth="1"/>
    <col min="12805" max="12805" width="10.140625" style="88" customWidth="1"/>
    <col min="12806" max="12806" width="12.28515625" style="88" customWidth="1"/>
    <col min="12807" max="12807" width="22.140625" style="88" customWidth="1"/>
    <col min="12808" max="12808" width="11.42578125" style="88" customWidth="1"/>
    <col min="12809" max="12809" width="2.140625" style="88" customWidth="1"/>
    <col min="12810" max="12811" width="13.7109375" style="88" customWidth="1"/>
    <col min="12812" max="12812" width="4.7109375" style="88" customWidth="1"/>
    <col min="12813" max="12813" width="5.28515625" style="88" customWidth="1"/>
    <col min="12814" max="12814" width="3.5703125" style="88" customWidth="1"/>
    <col min="12815" max="12815" width="4.5703125" style="88" customWidth="1"/>
    <col min="12816" max="12816" width="1.140625" style="88" customWidth="1"/>
    <col min="12817" max="12817" width="7.85546875" style="88" customWidth="1"/>
    <col min="12818" max="12818" width="0" style="88" hidden="1" customWidth="1"/>
    <col min="12819" max="12819" width="5.7109375" style="88" customWidth="1"/>
    <col min="12820" max="12820" width="3.42578125" style="88" customWidth="1"/>
    <col min="12821" max="13055" width="9.140625" style="88"/>
    <col min="13056" max="13056" width="3.28515625" style="88" customWidth="1"/>
    <col min="13057" max="13057" width="8.5703125" style="88" customWidth="1"/>
    <col min="13058" max="13058" width="13.42578125" style="88" customWidth="1"/>
    <col min="13059" max="13059" width="10.140625" style="88" customWidth="1"/>
    <col min="13060" max="13060" width="4" style="88" customWidth="1"/>
    <col min="13061" max="13061" width="10.140625" style="88" customWidth="1"/>
    <col min="13062" max="13062" width="12.28515625" style="88" customWidth="1"/>
    <col min="13063" max="13063" width="22.140625" style="88" customWidth="1"/>
    <col min="13064" max="13064" width="11.42578125" style="88" customWidth="1"/>
    <col min="13065" max="13065" width="2.140625" style="88" customWidth="1"/>
    <col min="13066" max="13067" width="13.7109375" style="88" customWidth="1"/>
    <col min="13068" max="13068" width="4.7109375" style="88" customWidth="1"/>
    <col min="13069" max="13069" width="5.28515625" style="88" customWidth="1"/>
    <col min="13070" max="13070" width="3.5703125" style="88" customWidth="1"/>
    <col min="13071" max="13071" width="4.5703125" style="88" customWidth="1"/>
    <col min="13072" max="13072" width="1.140625" style="88" customWidth="1"/>
    <col min="13073" max="13073" width="7.85546875" style="88" customWidth="1"/>
    <col min="13074" max="13074" width="0" style="88" hidden="1" customWidth="1"/>
    <col min="13075" max="13075" width="5.7109375" style="88" customWidth="1"/>
    <col min="13076" max="13076" width="3.42578125" style="88" customWidth="1"/>
    <col min="13077" max="13311" width="9.140625" style="88"/>
    <col min="13312" max="13312" width="3.28515625" style="88" customWidth="1"/>
    <col min="13313" max="13313" width="8.5703125" style="88" customWidth="1"/>
    <col min="13314" max="13314" width="13.42578125" style="88" customWidth="1"/>
    <col min="13315" max="13315" width="10.140625" style="88" customWidth="1"/>
    <col min="13316" max="13316" width="4" style="88" customWidth="1"/>
    <col min="13317" max="13317" width="10.140625" style="88" customWidth="1"/>
    <col min="13318" max="13318" width="12.28515625" style="88" customWidth="1"/>
    <col min="13319" max="13319" width="22.140625" style="88" customWidth="1"/>
    <col min="13320" max="13320" width="11.42578125" style="88" customWidth="1"/>
    <col min="13321" max="13321" width="2.140625" style="88" customWidth="1"/>
    <col min="13322" max="13323" width="13.7109375" style="88" customWidth="1"/>
    <col min="13324" max="13324" width="4.7109375" style="88" customWidth="1"/>
    <col min="13325" max="13325" width="5.28515625" style="88" customWidth="1"/>
    <col min="13326" max="13326" width="3.5703125" style="88" customWidth="1"/>
    <col min="13327" max="13327" width="4.5703125" style="88" customWidth="1"/>
    <col min="13328" max="13328" width="1.140625" style="88" customWidth="1"/>
    <col min="13329" max="13329" width="7.85546875" style="88" customWidth="1"/>
    <col min="13330" max="13330" width="0" style="88" hidden="1" customWidth="1"/>
    <col min="13331" max="13331" width="5.7109375" style="88" customWidth="1"/>
    <col min="13332" max="13332" width="3.42578125" style="88" customWidth="1"/>
    <col min="13333" max="13567" width="9.140625" style="88"/>
    <col min="13568" max="13568" width="3.28515625" style="88" customWidth="1"/>
    <col min="13569" max="13569" width="8.5703125" style="88" customWidth="1"/>
    <col min="13570" max="13570" width="13.42578125" style="88" customWidth="1"/>
    <col min="13571" max="13571" width="10.140625" style="88" customWidth="1"/>
    <col min="13572" max="13572" width="4" style="88" customWidth="1"/>
    <col min="13573" max="13573" width="10.140625" style="88" customWidth="1"/>
    <col min="13574" max="13574" width="12.28515625" style="88" customWidth="1"/>
    <col min="13575" max="13575" width="22.140625" style="88" customWidth="1"/>
    <col min="13576" max="13576" width="11.42578125" style="88" customWidth="1"/>
    <col min="13577" max="13577" width="2.140625" style="88" customWidth="1"/>
    <col min="13578" max="13579" width="13.7109375" style="88" customWidth="1"/>
    <col min="13580" max="13580" width="4.7109375" style="88" customWidth="1"/>
    <col min="13581" max="13581" width="5.28515625" style="88" customWidth="1"/>
    <col min="13582" max="13582" width="3.5703125" style="88" customWidth="1"/>
    <col min="13583" max="13583" width="4.5703125" style="88" customWidth="1"/>
    <col min="13584" max="13584" width="1.140625" style="88" customWidth="1"/>
    <col min="13585" max="13585" width="7.85546875" style="88" customWidth="1"/>
    <col min="13586" max="13586" width="0" style="88" hidden="1" customWidth="1"/>
    <col min="13587" max="13587" width="5.7109375" style="88" customWidth="1"/>
    <col min="13588" max="13588" width="3.42578125" style="88" customWidth="1"/>
    <col min="13589" max="13823" width="9.140625" style="88"/>
    <col min="13824" max="13824" width="3.28515625" style="88" customWidth="1"/>
    <col min="13825" max="13825" width="8.5703125" style="88" customWidth="1"/>
    <col min="13826" max="13826" width="13.42578125" style="88" customWidth="1"/>
    <col min="13827" max="13827" width="10.140625" style="88" customWidth="1"/>
    <col min="13828" max="13828" width="4" style="88" customWidth="1"/>
    <col min="13829" max="13829" width="10.140625" style="88" customWidth="1"/>
    <col min="13830" max="13830" width="12.28515625" style="88" customWidth="1"/>
    <col min="13831" max="13831" width="22.140625" style="88" customWidth="1"/>
    <col min="13832" max="13832" width="11.42578125" style="88" customWidth="1"/>
    <col min="13833" max="13833" width="2.140625" style="88" customWidth="1"/>
    <col min="13834" max="13835" width="13.7109375" style="88" customWidth="1"/>
    <col min="13836" max="13836" width="4.7109375" style="88" customWidth="1"/>
    <col min="13837" max="13837" width="5.28515625" style="88" customWidth="1"/>
    <col min="13838" max="13838" width="3.5703125" style="88" customWidth="1"/>
    <col min="13839" max="13839" width="4.5703125" style="88" customWidth="1"/>
    <col min="13840" max="13840" width="1.140625" style="88" customWidth="1"/>
    <col min="13841" max="13841" width="7.85546875" style="88" customWidth="1"/>
    <col min="13842" max="13842" width="0" style="88" hidden="1" customWidth="1"/>
    <col min="13843" max="13843" width="5.7109375" style="88" customWidth="1"/>
    <col min="13844" max="13844" width="3.42578125" style="88" customWidth="1"/>
    <col min="13845" max="14079" width="9.140625" style="88"/>
    <col min="14080" max="14080" width="3.28515625" style="88" customWidth="1"/>
    <col min="14081" max="14081" width="8.5703125" style="88" customWidth="1"/>
    <col min="14082" max="14082" width="13.42578125" style="88" customWidth="1"/>
    <col min="14083" max="14083" width="10.140625" style="88" customWidth="1"/>
    <col min="14084" max="14084" width="4" style="88" customWidth="1"/>
    <col min="14085" max="14085" width="10.140625" style="88" customWidth="1"/>
    <col min="14086" max="14086" width="12.28515625" style="88" customWidth="1"/>
    <col min="14087" max="14087" width="22.140625" style="88" customWidth="1"/>
    <col min="14088" max="14088" width="11.42578125" style="88" customWidth="1"/>
    <col min="14089" max="14089" width="2.140625" style="88" customWidth="1"/>
    <col min="14090" max="14091" width="13.7109375" style="88" customWidth="1"/>
    <col min="14092" max="14092" width="4.7109375" style="88" customWidth="1"/>
    <col min="14093" max="14093" width="5.28515625" style="88" customWidth="1"/>
    <col min="14094" max="14094" width="3.5703125" style="88" customWidth="1"/>
    <col min="14095" max="14095" width="4.5703125" style="88" customWidth="1"/>
    <col min="14096" max="14096" width="1.140625" style="88" customWidth="1"/>
    <col min="14097" max="14097" width="7.85546875" style="88" customWidth="1"/>
    <col min="14098" max="14098" width="0" style="88" hidden="1" customWidth="1"/>
    <col min="14099" max="14099" width="5.7109375" style="88" customWidth="1"/>
    <col min="14100" max="14100" width="3.42578125" style="88" customWidth="1"/>
    <col min="14101" max="14335" width="9.140625" style="88"/>
    <col min="14336" max="14336" width="3.28515625" style="88" customWidth="1"/>
    <col min="14337" max="14337" width="8.5703125" style="88" customWidth="1"/>
    <col min="14338" max="14338" width="13.42578125" style="88" customWidth="1"/>
    <col min="14339" max="14339" width="10.140625" style="88" customWidth="1"/>
    <col min="14340" max="14340" width="4" style="88" customWidth="1"/>
    <col min="14341" max="14341" width="10.140625" style="88" customWidth="1"/>
    <col min="14342" max="14342" width="12.28515625" style="88" customWidth="1"/>
    <col min="14343" max="14343" width="22.140625" style="88" customWidth="1"/>
    <col min="14344" max="14344" width="11.42578125" style="88" customWidth="1"/>
    <col min="14345" max="14345" width="2.140625" style="88" customWidth="1"/>
    <col min="14346" max="14347" width="13.7109375" style="88" customWidth="1"/>
    <col min="14348" max="14348" width="4.7109375" style="88" customWidth="1"/>
    <col min="14349" max="14349" width="5.28515625" style="88" customWidth="1"/>
    <col min="14350" max="14350" width="3.5703125" style="88" customWidth="1"/>
    <col min="14351" max="14351" width="4.5703125" style="88" customWidth="1"/>
    <col min="14352" max="14352" width="1.140625" style="88" customWidth="1"/>
    <col min="14353" max="14353" width="7.85546875" style="88" customWidth="1"/>
    <col min="14354" max="14354" width="0" style="88" hidden="1" customWidth="1"/>
    <col min="14355" max="14355" width="5.7109375" style="88" customWidth="1"/>
    <col min="14356" max="14356" width="3.42578125" style="88" customWidth="1"/>
    <col min="14357" max="14591" width="9.140625" style="88"/>
    <col min="14592" max="14592" width="3.28515625" style="88" customWidth="1"/>
    <col min="14593" max="14593" width="8.5703125" style="88" customWidth="1"/>
    <col min="14594" max="14594" width="13.42578125" style="88" customWidth="1"/>
    <col min="14595" max="14595" width="10.140625" style="88" customWidth="1"/>
    <col min="14596" max="14596" width="4" style="88" customWidth="1"/>
    <col min="14597" max="14597" width="10.140625" style="88" customWidth="1"/>
    <col min="14598" max="14598" width="12.28515625" style="88" customWidth="1"/>
    <col min="14599" max="14599" width="22.140625" style="88" customWidth="1"/>
    <col min="14600" max="14600" width="11.42578125" style="88" customWidth="1"/>
    <col min="14601" max="14601" width="2.140625" style="88" customWidth="1"/>
    <col min="14602" max="14603" width="13.7109375" style="88" customWidth="1"/>
    <col min="14604" max="14604" width="4.7109375" style="88" customWidth="1"/>
    <col min="14605" max="14605" width="5.28515625" style="88" customWidth="1"/>
    <col min="14606" max="14606" width="3.5703125" style="88" customWidth="1"/>
    <col min="14607" max="14607" width="4.5703125" style="88" customWidth="1"/>
    <col min="14608" max="14608" width="1.140625" style="88" customWidth="1"/>
    <col min="14609" max="14609" width="7.85546875" style="88" customWidth="1"/>
    <col min="14610" max="14610" width="0" style="88" hidden="1" customWidth="1"/>
    <col min="14611" max="14611" width="5.7109375" style="88" customWidth="1"/>
    <col min="14612" max="14612" width="3.42578125" style="88" customWidth="1"/>
    <col min="14613" max="14847" width="9.140625" style="88"/>
    <col min="14848" max="14848" width="3.28515625" style="88" customWidth="1"/>
    <col min="14849" max="14849" width="8.5703125" style="88" customWidth="1"/>
    <col min="14850" max="14850" width="13.42578125" style="88" customWidth="1"/>
    <col min="14851" max="14851" width="10.140625" style="88" customWidth="1"/>
    <col min="14852" max="14852" width="4" style="88" customWidth="1"/>
    <col min="14853" max="14853" width="10.140625" style="88" customWidth="1"/>
    <col min="14854" max="14854" width="12.28515625" style="88" customWidth="1"/>
    <col min="14855" max="14855" width="22.140625" style="88" customWidth="1"/>
    <col min="14856" max="14856" width="11.42578125" style="88" customWidth="1"/>
    <col min="14857" max="14857" width="2.140625" style="88" customWidth="1"/>
    <col min="14858" max="14859" width="13.7109375" style="88" customWidth="1"/>
    <col min="14860" max="14860" width="4.7109375" style="88" customWidth="1"/>
    <col min="14861" max="14861" width="5.28515625" style="88" customWidth="1"/>
    <col min="14862" max="14862" width="3.5703125" style="88" customWidth="1"/>
    <col min="14863" max="14863" width="4.5703125" style="88" customWidth="1"/>
    <col min="14864" max="14864" width="1.140625" style="88" customWidth="1"/>
    <col min="14865" max="14865" width="7.85546875" style="88" customWidth="1"/>
    <col min="14866" max="14866" width="0" style="88" hidden="1" customWidth="1"/>
    <col min="14867" max="14867" width="5.7109375" style="88" customWidth="1"/>
    <col min="14868" max="14868" width="3.42578125" style="88" customWidth="1"/>
    <col min="14869" max="15103" width="9.140625" style="88"/>
    <col min="15104" max="15104" width="3.28515625" style="88" customWidth="1"/>
    <col min="15105" max="15105" width="8.5703125" style="88" customWidth="1"/>
    <col min="15106" max="15106" width="13.42578125" style="88" customWidth="1"/>
    <col min="15107" max="15107" width="10.140625" style="88" customWidth="1"/>
    <col min="15108" max="15108" width="4" style="88" customWidth="1"/>
    <col min="15109" max="15109" width="10.140625" style="88" customWidth="1"/>
    <col min="15110" max="15110" width="12.28515625" style="88" customWidth="1"/>
    <col min="15111" max="15111" width="22.140625" style="88" customWidth="1"/>
    <col min="15112" max="15112" width="11.42578125" style="88" customWidth="1"/>
    <col min="15113" max="15113" width="2.140625" style="88" customWidth="1"/>
    <col min="15114" max="15115" width="13.7109375" style="88" customWidth="1"/>
    <col min="15116" max="15116" width="4.7109375" style="88" customWidth="1"/>
    <col min="15117" max="15117" width="5.28515625" style="88" customWidth="1"/>
    <col min="15118" max="15118" width="3.5703125" style="88" customWidth="1"/>
    <col min="15119" max="15119" width="4.5703125" style="88" customWidth="1"/>
    <col min="15120" max="15120" width="1.140625" style="88" customWidth="1"/>
    <col min="15121" max="15121" width="7.85546875" style="88" customWidth="1"/>
    <col min="15122" max="15122" width="0" style="88" hidden="1" customWidth="1"/>
    <col min="15123" max="15123" width="5.7109375" style="88" customWidth="1"/>
    <col min="15124" max="15124" width="3.42578125" style="88" customWidth="1"/>
    <col min="15125" max="15359" width="9.140625" style="88"/>
    <col min="15360" max="15360" width="3.28515625" style="88" customWidth="1"/>
    <col min="15361" max="15361" width="8.5703125" style="88" customWidth="1"/>
    <col min="15362" max="15362" width="13.42578125" style="88" customWidth="1"/>
    <col min="15363" max="15363" width="10.140625" style="88" customWidth="1"/>
    <col min="15364" max="15364" width="4" style="88" customWidth="1"/>
    <col min="15365" max="15365" width="10.140625" style="88" customWidth="1"/>
    <col min="15366" max="15366" width="12.28515625" style="88" customWidth="1"/>
    <col min="15367" max="15367" width="22.140625" style="88" customWidth="1"/>
    <col min="15368" max="15368" width="11.42578125" style="88" customWidth="1"/>
    <col min="15369" max="15369" width="2.140625" style="88" customWidth="1"/>
    <col min="15370" max="15371" width="13.7109375" style="88" customWidth="1"/>
    <col min="15372" max="15372" width="4.7109375" style="88" customWidth="1"/>
    <col min="15373" max="15373" width="5.28515625" style="88" customWidth="1"/>
    <col min="15374" max="15374" width="3.5703125" style="88" customWidth="1"/>
    <col min="15375" max="15375" width="4.5703125" style="88" customWidth="1"/>
    <col min="15376" max="15376" width="1.140625" style="88" customWidth="1"/>
    <col min="15377" max="15377" width="7.85546875" style="88" customWidth="1"/>
    <col min="15378" max="15378" width="0" style="88" hidden="1" customWidth="1"/>
    <col min="15379" max="15379" width="5.7109375" style="88" customWidth="1"/>
    <col min="15380" max="15380" width="3.42578125" style="88" customWidth="1"/>
    <col min="15381" max="15615" width="9.140625" style="88"/>
    <col min="15616" max="15616" width="3.28515625" style="88" customWidth="1"/>
    <col min="15617" max="15617" width="8.5703125" style="88" customWidth="1"/>
    <col min="15618" max="15618" width="13.42578125" style="88" customWidth="1"/>
    <col min="15619" max="15619" width="10.140625" style="88" customWidth="1"/>
    <col min="15620" max="15620" width="4" style="88" customWidth="1"/>
    <col min="15621" max="15621" width="10.140625" style="88" customWidth="1"/>
    <col min="15622" max="15622" width="12.28515625" style="88" customWidth="1"/>
    <col min="15623" max="15623" width="22.140625" style="88" customWidth="1"/>
    <col min="15624" max="15624" width="11.42578125" style="88" customWidth="1"/>
    <col min="15625" max="15625" width="2.140625" style="88" customWidth="1"/>
    <col min="15626" max="15627" width="13.7109375" style="88" customWidth="1"/>
    <col min="15628" max="15628" width="4.7109375" style="88" customWidth="1"/>
    <col min="15629" max="15629" width="5.28515625" style="88" customWidth="1"/>
    <col min="15630" max="15630" width="3.5703125" style="88" customWidth="1"/>
    <col min="15631" max="15631" width="4.5703125" style="88" customWidth="1"/>
    <col min="15632" max="15632" width="1.140625" style="88" customWidth="1"/>
    <col min="15633" max="15633" width="7.85546875" style="88" customWidth="1"/>
    <col min="15634" max="15634" width="0" style="88" hidden="1" customWidth="1"/>
    <col min="15635" max="15635" width="5.7109375" style="88" customWidth="1"/>
    <col min="15636" max="15636" width="3.42578125" style="88" customWidth="1"/>
    <col min="15637" max="15871" width="9.140625" style="88"/>
    <col min="15872" max="15872" width="3.28515625" style="88" customWidth="1"/>
    <col min="15873" max="15873" width="8.5703125" style="88" customWidth="1"/>
    <col min="15874" max="15874" width="13.42578125" style="88" customWidth="1"/>
    <col min="15875" max="15875" width="10.140625" style="88" customWidth="1"/>
    <col min="15876" max="15876" width="4" style="88" customWidth="1"/>
    <col min="15877" max="15877" width="10.140625" style="88" customWidth="1"/>
    <col min="15878" max="15878" width="12.28515625" style="88" customWidth="1"/>
    <col min="15879" max="15879" width="22.140625" style="88" customWidth="1"/>
    <col min="15880" max="15880" width="11.42578125" style="88" customWidth="1"/>
    <col min="15881" max="15881" width="2.140625" style="88" customWidth="1"/>
    <col min="15882" max="15883" width="13.7109375" style="88" customWidth="1"/>
    <col min="15884" max="15884" width="4.7109375" style="88" customWidth="1"/>
    <col min="15885" max="15885" width="5.28515625" style="88" customWidth="1"/>
    <col min="15886" max="15886" width="3.5703125" style="88" customWidth="1"/>
    <col min="15887" max="15887" width="4.5703125" style="88" customWidth="1"/>
    <col min="15888" max="15888" width="1.140625" style="88" customWidth="1"/>
    <col min="15889" max="15889" width="7.85546875" style="88" customWidth="1"/>
    <col min="15890" max="15890" width="0" style="88" hidden="1" customWidth="1"/>
    <col min="15891" max="15891" width="5.7109375" style="88" customWidth="1"/>
    <col min="15892" max="15892" width="3.42578125" style="88" customWidth="1"/>
    <col min="15893" max="16127" width="9.140625" style="88"/>
    <col min="16128" max="16128" width="3.28515625" style="88" customWidth="1"/>
    <col min="16129" max="16129" width="8.5703125" style="88" customWidth="1"/>
    <col min="16130" max="16130" width="13.42578125" style="88" customWidth="1"/>
    <col min="16131" max="16131" width="10.140625" style="88" customWidth="1"/>
    <col min="16132" max="16132" width="4" style="88" customWidth="1"/>
    <col min="16133" max="16133" width="10.140625" style="88" customWidth="1"/>
    <col min="16134" max="16134" width="12.28515625" style="88" customWidth="1"/>
    <col min="16135" max="16135" width="22.140625" style="88" customWidth="1"/>
    <col min="16136" max="16136" width="11.42578125" style="88" customWidth="1"/>
    <col min="16137" max="16137" width="2.140625" style="88" customWidth="1"/>
    <col min="16138" max="16139" width="13.7109375" style="88" customWidth="1"/>
    <col min="16140" max="16140" width="4.7109375" style="88" customWidth="1"/>
    <col min="16141" max="16141" width="5.28515625" style="88" customWidth="1"/>
    <col min="16142" max="16142" width="3.5703125" style="88" customWidth="1"/>
    <col min="16143" max="16143" width="4.5703125" style="88" customWidth="1"/>
    <col min="16144" max="16144" width="1.140625" style="88" customWidth="1"/>
    <col min="16145" max="16145" width="7.85546875" style="88" customWidth="1"/>
    <col min="16146" max="16146" width="0" style="88" hidden="1" customWidth="1"/>
    <col min="16147" max="16147" width="5.7109375" style="88" customWidth="1"/>
    <col min="16148" max="16148" width="3.42578125" style="88" customWidth="1"/>
    <col min="16149" max="16384" width="9.140625" style="88"/>
  </cols>
  <sheetData>
    <row r="1" spans="1:17" ht="24.75" customHeight="1" x14ac:dyDescent="0.2">
      <c r="A1" s="213" t="s">
        <v>208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7" ht="18" customHeight="1" x14ac:dyDescent="0.2">
      <c r="A2" s="214" t="s">
        <v>116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ht="18" x14ac:dyDescent="0.2">
      <c r="A3" s="104"/>
      <c r="B3" s="104"/>
      <c r="C3" s="103"/>
    </row>
    <row r="4" spans="1:17" ht="15.75" x14ac:dyDescent="0.2">
      <c r="A4" s="175" t="s">
        <v>200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1:17" ht="12.75" hidden="1" customHeight="1" x14ac:dyDescent="0.2"/>
    <row r="6" spans="1:17" x14ac:dyDescent="0.2">
      <c r="M6" s="102"/>
      <c r="Q6" s="115"/>
    </row>
    <row r="7" spans="1:17" ht="12.75" customHeight="1" x14ac:dyDescent="0.2">
      <c r="F7" s="105"/>
      <c r="G7" s="134"/>
    </row>
    <row r="9" spans="1:17" ht="24" customHeight="1" x14ac:dyDescent="0.2"/>
    <row r="10" spans="1:17" x14ac:dyDescent="0.2">
      <c r="A10" s="93"/>
      <c r="H10" s="216"/>
      <c r="I10" s="217"/>
      <c r="J10" s="94"/>
      <c r="K10" s="94"/>
      <c r="L10" s="216"/>
      <c r="M10" s="217"/>
      <c r="N10" s="217"/>
      <c r="O10" s="216"/>
      <c r="P10" s="217"/>
      <c r="Q10" s="217"/>
    </row>
    <row r="11" spans="1:17" ht="27.75" customHeight="1" x14ac:dyDescent="0.2">
      <c r="A11" s="109" t="s">
        <v>17</v>
      </c>
      <c r="B11" s="246" t="s">
        <v>29</v>
      </c>
      <c r="C11" s="248"/>
      <c r="D11" s="248"/>
      <c r="E11" s="248"/>
      <c r="F11" s="248"/>
      <c r="G11" s="135" t="s">
        <v>117</v>
      </c>
      <c r="H11" s="246" t="s">
        <v>118</v>
      </c>
      <c r="I11" s="248"/>
      <c r="J11" s="109" t="s">
        <v>124</v>
      </c>
      <c r="K11" s="109" t="s">
        <v>119</v>
      </c>
      <c r="L11" s="246" t="s">
        <v>120</v>
      </c>
      <c r="M11" s="248"/>
      <c r="N11" s="248"/>
      <c r="O11" s="246" t="s">
        <v>121</v>
      </c>
      <c r="P11" s="248"/>
      <c r="Q11" s="248"/>
    </row>
    <row r="12" spans="1:17" s="139" customFormat="1" ht="22.5" customHeight="1" x14ac:dyDescent="0.25">
      <c r="A12" s="152"/>
      <c r="B12" s="268" t="s">
        <v>72</v>
      </c>
      <c r="C12" s="269"/>
      <c r="D12" s="269"/>
      <c r="E12" s="269"/>
      <c r="F12" s="269"/>
      <c r="G12" s="153">
        <v>1050109.9099999999</v>
      </c>
      <c r="H12" s="270">
        <v>1269738.3799999999</v>
      </c>
      <c r="I12" s="269"/>
      <c r="J12" s="154">
        <v>0</v>
      </c>
      <c r="K12" s="154">
        <f>1620158.25-482.93</f>
        <v>1619675.32</v>
      </c>
      <c r="L12" s="270">
        <v>1208665.78</v>
      </c>
      <c r="M12" s="269"/>
      <c r="N12" s="269"/>
      <c r="O12" s="270">
        <v>1146580.42</v>
      </c>
      <c r="P12" s="269"/>
      <c r="Q12" s="269"/>
    </row>
    <row r="13" spans="1:17" s="139" customFormat="1" ht="22.5" customHeight="1" x14ac:dyDescent="0.25">
      <c r="A13" s="151" t="s">
        <v>205</v>
      </c>
      <c r="B13" s="258" t="s">
        <v>206</v>
      </c>
      <c r="C13" s="259"/>
      <c r="D13" s="259"/>
      <c r="E13" s="259"/>
      <c r="F13" s="260"/>
      <c r="G13" s="137">
        <v>1050109.9099999999</v>
      </c>
      <c r="H13" s="264">
        <v>1269739.3799999999</v>
      </c>
      <c r="I13" s="265"/>
      <c r="J13" s="138"/>
      <c r="K13" s="138">
        <f>K12</f>
        <v>1619675.32</v>
      </c>
      <c r="L13" s="264">
        <v>1208666.78</v>
      </c>
      <c r="M13" s="265"/>
      <c r="N13" s="265"/>
      <c r="O13" s="264">
        <v>1146581.42</v>
      </c>
      <c r="P13" s="265"/>
      <c r="Q13" s="265"/>
    </row>
    <row r="14" spans="1:17" s="139" customFormat="1" ht="22.5" customHeight="1" x14ac:dyDescent="0.25">
      <c r="A14" s="150" t="s">
        <v>203</v>
      </c>
      <c r="B14" s="261" t="s">
        <v>204</v>
      </c>
      <c r="C14" s="262"/>
      <c r="D14" s="262"/>
      <c r="E14" s="262"/>
      <c r="F14" s="263"/>
      <c r="G14" s="148">
        <v>1050109.9099999999</v>
      </c>
      <c r="H14" s="266">
        <v>1269740.3799999999</v>
      </c>
      <c r="I14" s="267"/>
      <c r="J14" s="149"/>
      <c r="K14" s="149">
        <f>K13</f>
        <v>1619675.32</v>
      </c>
      <c r="L14" s="266">
        <v>1208667.78</v>
      </c>
      <c r="M14" s="267"/>
      <c r="N14" s="267"/>
      <c r="O14" s="266">
        <v>1146582.42</v>
      </c>
      <c r="P14" s="267"/>
      <c r="Q14" s="267"/>
    </row>
    <row r="15" spans="1:17" s="139" customFormat="1" ht="21.75" customHeight="1" x14ac:dyDescent="0.25">
      <c r="A15" s="136" t="s">
        <v>202</v>
      </c>
      <c r="B15" s="253" t="s">
        <v>207</v>
      </c>
      <c r="C15" s="254"/>
      <c r="D15" s="254"/>
      <c r="E15" s="254"/>
      <c r="F15" s="255"/>
      <c r="G15" s="155">
        <v>1050109.9099999999</v>
      </c>
      <c r="H15" s="256">
        <v>1269741.3799999999</v>
      </c>
      <c r="I15" s="257"/>
      <c r="J15" s="156"/>
      <c r="K15" s="156">
        <f>K14</f>
        <v>1619675.32</v>
      </c>
      <c r="L15" s="256">
        <v>1208668.78</v>
      </c>
      <c r="M15" s="257"/>
      <c r="N15" s="257"/>
      <c r="O15" s="256">
        <v>1146583.42</v>
      </c>
      <c r="P15" s="257"/>
      <c r="Q15" s="257"/>
    </row>
    <row r="16" spans="1:17" s="139" customFormat="1" ht="15.75" customHeight="1" x14ac:dyDescent="0.25">
      <c r="A16" s="140" t="s">
        <v>73</v>
      </c>
      <c r="B16" s="275" t="s">
        <v>33</v>
      </c>
      <c r="C16" s="276"/>
      <c r="D16" s="276"/>
      <c r="E16" s="276"/>
      <c r="F16" s="276"/>
      <c r="G16" s="141">
        <f>G17</f>
        <v>39352.21</v>
      </c>
      <c r="H16" s="277">
        <v>37743.99</v>
      </c>
      <c r="I16" s="276"/>
      <c r="J16" s="142">
        <v>0</v>
      </c>
      <c r="K16" s="142">
        <v>40743.99</v>
      </c>
      <c r="L16" s="277">
        <v>40743.99</v>
      </c>
      <c r="M16" s="276"/>
      <c r="N16" s="276"/>
      <c r="O16" s="277">
        <v>40743.99</v>
      </c>
      <c r="P16" s="276"/>
      <c r="Q16" s="276"/>
    </row>
    <row r="17" spans="1:17" s="139" customFormat="1" ht="25.5" customHeight="1" x14ac:dyDescent="0.25">
      <c r="A17" s="143" t="s">
        <v>74</v>
      </c>
      <c r="B17" s="271" t="s">
        <v>32</v>
      </c>
      <c r="C17" s="272"/>
      <c r="D17" s="272"/>
      <c r="E17" s="272"/>
      <c r="F17" s="272"/>
      <c r="G17" s="144">
        <f>G18</f>
        <v>39352.21</v>
      </c>
      <c r="H17" s="273">
        <v>37743.99</v>
      </c>
      <c r="I17" s="272"/>
      <c r="J17" s="145">
        <v>0</v>
      </c>
      <c r="K17" s="145">
        <v>40543.99</v>
      </c>
      <c r="L17" s="273">
        <v>40543.99</v>
      </c>
      <c r="M17" s="272"/>
      <c r="N17" s="272"/>
      <c r="O17" s="273">
        <v>40543.99</v>
      </c>
      <c r="P17" s="272"/>
      <c r="Q17" s="272"/>
    </row>
    <row r="18" spans="1:17" s="139" customFormat="1" x14ac:dyDescent="0.25">
      <c r="A18" s="157" t="s">
        <v>201</v>
      </c>
      <c r="B18" s="274" t="s">
        <v>151</v>
      </c>
      <c r="C18" s="257"/>
      <c r="D18" s="257"/>
      <c r="E18" s="257"/>
      <c r="F18" s="257"/>
      <c r="G18" s="155">
        <f>G19</f>
        <v>39352.21</v>
      </c>
      <c r="H18" s="256">
        <f>H19</f>
        <v>37743.99</v>
      </c>
      <c r="I18" s="257"/>
      <c r="J18" s="156">
        <v>0</v>
      </c>
      <c r="K18" s="156">
        <v>40543.99</v>
      </c>
      <c r="L18" s="256">
        <v>40543.99</v>
      </c>
      <c r="M18" s="257"/>
      <c r="N18" s="257"/>
      <c r="O18" s="256">
        <v>40543.99</v>
      </c>
      <c r="P18" s="257"/>
      <c r="Q18" s="257"/>
    </row>
    <row r="19" spans="1:17" s="139" customFormat="1" x14ac:dyDescent="0.25">
      <c r="A19" s="136" t="s">
        <v>136</v>
      </c>
      <c r="B19" s="278" t="s">
        <v>11</v>
      </c>
      <c r="C19" s="279"/>
      <c r="D19" s="279"/>
      <c r="E19" s="279"/>
      <c r="F19" s="279"/>
      <c r="G19" s="146">
        <f>G20+G21</f>
        <v>39352.21</v>
      </c>
      <c r="H19" s="280">
        <f>H20+H21</f>
        <v>37743.99</v>
      </c>
      <c r="I19" s="279"/>
      <c r="J19" s="147">
        <v>0</v>
      </c>
      <c r="K19" s="147">
        <v>40543.99</v>
      </c>
      <c r="L19" s="280">
        <v>40543.99</v>
      </c>
      <c r="M19" s="279"/>
      <c r="N19" s="279"/>
      <c r="O19" s="280">
        <v>40543.99</v>
      </c>
      <c r="P19" s="279"/>
      <c r="Q19" s="279"/>
    </row>
    <row r="20" spans="1:17" s="139" customFormat="1" x14ac:dyDescent="0.25">
      <c r="A20" s="136" t="s">
        <v>138</v>
      </c>
      <c r="B20" s="278" t="s">
        <v>18</v>
      </c>
      <c r="C20" s="279"/>
      <c r="D20" s="279"/>
      <c r="E20" s="279"/>
      <c r="F20" s="279"/>
      <c r="G20" s="146">
        <v>38517.85</v>
      </c>
      <c r="H20" s="280">
        <v>36898.99</v>
      </c>
      <c r="I20" s="279"/>
      <c r="J20" s="147">
        <v>0</v>
      </c>
      <c r="K20" s="147">
        <v>40067.99</v>
      </c>
      <c r="L20" s="280">
        <v>40067.99</v>
      </c>
      <c r="M20" s="279"/>
      <c r="N20" s="279"/>
      <c r="O20" s="280">
        <v>40067.99</v>
      </c>
      <c r="P20" s="279"/>
      <c r="Q20" s="279"/>
    </row>
    <row r="21" spans="1:17" s="139" customFormat="1" x14ac:dyDescent="0.25">
      <c r="A21" s="136" t="s">
        <v>139</v>
      </c>
      <c r="B21" s="278" t="s">
        <v>31</v>
      </c>
      <c r="C21" s="279"/>
      <c r="D21" s="279"/>
      <c r="E21" s="279"/>
      <c r="F21" s="279"/>
      <c r="G21" s="146">
        <v>834.36</v>
      </c>
      <c r="H21" s="280">
        <v>845</v>
      </c>
      <c r="I21" s="279"/>
      <c r="J21" s="147">
        <v>0</v>
      </c>
      <c r="K21" s="147">
        <v>476</v>
      </c>
      <c r="L21" s="280">
        <v>476</v>
      </c>
      <c r="M21" s="279"/>
      <c r="N21" s="279"/>
      <c r="O21" s="280">
        <v>476</v>
      </c>
      <c r="P21" s="279"/>
      <c r="Q21" s="279"/>
    </row>
    <row r="22" spans="1:17" s="139" customFormat="1" x14ac:dyDescent="0.25">
      <c r="A22" s="136" t="s">
        <v>142</v>
      </c>
      <c r="B22" s="278" t="s">
        <v>13</v>
      </c>
      <c r="C22" s="279"/>
      <c r="D22" s="279"/>
      <c r="E22" s="279"/>
      <c r="F22" s="279"/>
      <c r="G22" s="146">
        <v>0</v>
      </c>
      <c r="H22" s="280">
        <v>0</v>
      </c>
      <c r="I22" s="279"/>
      <c r="J22" s="147">
        <v>0</v>
      </c>
      <c r="K22" s="147">
        <v>0</v>
      </c>
      <c r="L22" s="280">
        <v>0</v>
      </c>
      <c r="M22" s="279"/>
      <c r="N22" s="279"/>
      <c r="O22" s="280">
        <v>0</v>
      </c>
      <c r="P22" s="279"/>
      <c r="Q22" s="279"/>
    </row>
    <row r="23" spans="1:17" s="139" customFormat="1" x14ac:dyDescent="0.25">
      <c r="A23" s="136" t="s">
        <v>143</v>
      </c>
      <c r="B23" s="278" t="s">
        <v>28</v>
      </c>
      <c r="C23" s="279"/>
      <c r="D23" s="279"/>
      <c r="E23" s="279"/>
      <c r="F23" s="279"/>
      <c r="G23" s="146">
        <v>0</v>
      </c>
      <c r="H23" s="280">
        <v>0</v>
      </c>
      <c r="I23" s="279"/>
      <c r="J23" s="147">
        <v>0</v>
      </c>
      <c r="K23" s="147">
        <v>0</v>
      </c>
      <c r="L23" s="280">
        <v>0</v>
      </c>
      <c r="M23" s="279"/>
      <c r="N23" s="279"/>
      <c r="O23" s="280">
        <v>0</v>
      </c>
      <c r="P23" s="279"/>
      <c r="Q23" s="279"/>
    </row>
    <row r="24" spans="1:17" s="139" customFormat="1" ht="27.75" customHeight="1" x14ac:dyDescent="0.25">
      <c r="A24" s="143" t="s">
        <v>77</v>
      </c>
      <c r="B24" s="271" t="s">
        <v>78</v>
      </c>
      <c r="C24" s="272"/>
      <c r="D24" s="272"/>
      <c r="E24" s="272"/>
      <c r="F24" s="272"/>
      <c r="G24" s="144">
        <v>0</v>
      </c>
      <c r="H24" s="273">
        <v>0</v>
      </c>
      <c r="I24" s="272"/>
      <c r="J24" s="145">
        <v>0</v>
      </c>
      <c r="K24" s="145">
        <v>0</v>
      </c>
      <c r="L24" s="273">
        <v>0</v>
      </c>
      <c r="M24" s="272"/>
      <c r="N24" s="272"/>
      <c r="O24" s="273">
        <v>0</v>
      </c>
      <c r="P24" s="272"/>
      <c r="Q24" s="272"/>
    </row>
    <row r="25" spans="1:17" s="139" customFormat="1" hidden="1" x14ac:dyDescent="0.25">
      <c r="A25" s="136" t="s">
        <v>75</v>
      </c>
      <c r="B25" s="278" t="s">
        <v>76</v>
      </c>
      <c r="C25" s="279"/>
      <c r="D25" s="279"/>
      <c r="E25" s="279"/>
      <c r="F25" s="279"/>
      <c r="G25" s="146"/>
      <c r="H25" s="280">
        <v>0</v>
      </c>
      <c r="I25" s="279"/>
      <c r="J25" s="147">
        <v>0</v>
      </c>
      <c r="K25" s="147">
        <v>0</v>
      </c>
      <c r="L25" s="280">
        <v>0</v>
      </c>
      <c r="M25" s="279"/>
      <c r="N25" s="279"/>
      <c r="O25" s="280">
        <v>0</v>
      </c>
      <c r="P25" s="279"/>
      <c r="Q25" s="279"/>
    </row>
    <row r="26" spans="1:17" s="139" customFormat="1" hidden="1" x14ac:dyDescent="0.25">
      <c r="A26" s="136" t="s">
        <v>136</v>
      </c>
      <c r="B26" s="278" t="s">
        <v>11</v>
      </c>
      <c r="C26" s="279"/>
      <c r="D26" s="279"/>
      <c r="E26" s="279"/>
      <c r="F26" s="279"/>
      <c r="G26" s="146"/>
      <c r="H26" s="280">
        <v>0</v>
      </c>
      <c r="I26" s="279"/>
      <c r="J26" s="147">
        <v>0</v>
      </c>
      <c r="K26" s="147">
        <v>0</v>
      </c>
      <c r="L26" s="280">
        <v>0</v>
      </c>
      <c r="M26" s="279"/>
      <c r="N26" s="279"/>
      <c r="O26" s="280">
        <v>0</v>
      </c>
      <c r="P26" s="279"/>
      <c r="Q26" s="279"/>
    </row>
    <row r="27" spans="1:17" s="139" customFormat="1" hidden="1" x14ac:dyDescent="0.25">
      <c r="A27" s="136" t="s">
        <v>138</v>
      </c>
      <c r="B27" s="278" t="s">
        <v>18</v>
      </c>
      <c r="C27" s="279"/>
      <c r="D27" s="279"/>
      <c r="E27" s="279"/>
      <c r="F27" s="279"/>
      <c r="G27" s="146"/>
      <c r="H27" s="280">
        <v>0</v>
      </c>
      <c r="I27" s="279"/>
      <c r="J27" s="147">
        <v>0</v>
      </c>
      <c r="K27" s="147">
        <v>0</v>
      </c>
      <c r="L27" s="280">
        <v>0</v>
      </c>
      <c r="M27" s="279"/>
      <c r="N27" s="279"/>
      <c r="O27" s="280">
        <v>0</v>
      </c>
      <c r="P27" s="279"/>
      <c r="Q27" s="279"/>
    </row>
    <row r="28" spans="1:17" s="139" customFormat="1" hidden="1" x14ac:dyDescent="0.25">
      <c r="A28" s="136" t="s">
        <v>142</v>
      </c>
      <c r="B28" s="278" t="s">
        <v>13</v>
      </c>
      <c r="C28" s="279"/>
      <c r="D28" s="279"/>
      <c r="E28" s="279"/>
      <c r="F28" s="279"/>
      <c r="G28" s="146"/>
      <c r="H28" s="280">
        <v>0</v>
      </c>
      <c r="I28" s="279"/>
      <c r="J28" s="147">
        <v>0</v>
      </c>
      <c r="K28" s="147">
        <v>0</v>
      </c>
      <c r="L28" s="280">
        <v>0</v>
      </c>
      <c r="M28" s="279"/>
      <c r="N28" s="279"/>
      <c r="O28" s="280">
        <v>0</v>
      </c>
      <c r="P28" s="279"/>
      <c r="Q28" s="279"/>
    </row>
    <row r="29" spans="1:17" s="139" customFormat="1" hidden="1" x14ac:dyDescent="0.25">
      <c r="A29" s="136" t="s">
        <v>143</v>
      </c>
      <c r="B29" s="278" t="s">
        <v>28</v>
      </c>
      <c r="C29" s="279"/>
      <c r="D29" s="279"/>
      <c r="E29" s="279"/>
      <c r="F29" s="279"/>
      <c r="G29" s="146"/>
      <c r="H29" s="280">
        <v>0</v>
      </c>
      <c r="I29" s="279"/>
      <c r="J29" s="147">
        <v>0</v>
      </c>
      <c r="K29" s="147">
        <v>0</v>
      </c>
      <c r="L29" s="280">
        <v>0</v>
      </c>
      <c r="M29" s="279"/>
      <c r="N29" s="279"/>
      <c r="O29" s="280">
        <v>0</v>
      </c>
      <c r="P29" s="279"/>
      <c r="Q29" s="279"/>
    </row>
    <row r="30" spans="1:17" s="139" customFormat="1" hidden="1" x14ac:dyDescent="0.25">
      <c r="A30" s="136" t="s">
        <v>144</v>
      </c>
      <c r="B30" s="278" t="s">
        <v>57</v>
      </c>
      <c r="C30" s="279"/>
      <c r="D30" s="279"/>
      <c r="E30" s="279"/>
      <c r="F30" s="279"/>
      <c r="G30" s="146"/>
      <c r="H30" s="280">
        <v>0</v>
      </c>
      <c r="I30" s="279"/>
      <c r="J30" s="147">
        <v>0</v>
      </c>
      <c r="K30" s="147">
        <v>0</v>
      </c>
      <c r="L30" s="280">
        <v>0</v>
      </c>
      <c r="M30" s="279"/>
      <c r="N30" s="279"/>
      <c r="O30" s="280">
        <v>0</v>
      </c>
      <c r="P30" s="279"/>
      <c r="Q30" s="279"/>
    </row>
    <row r="31" spans="1:17" s="139" customFormat="1" x14ac:dyDescent="0.25">
      <c r="A31" s="157" t="s">
        <v>150</v>
      </c>
      <c r="B31" s="274" t="s">
        <v>151</v>
      </c>
      <c r="C31" s="257"/>
      <c r="D31" s="257"/>
      <c r="E31" s="257"/>
      <c r="F31" s="257"/>
      <c r="G31" s="155">
        <v>0</v>
      </c>
      <c r="H31" s="256">
        <v>0</v>
      </c>
      <c r="I31" s="257"/>
      <c r="J31" s="156">
        <v>0</v>
      </c>
      <c r="K31" s="156">
        <v>0</v>
      </c>
      <c r="L31" s="256">
        <v>0</v>
      </c>
      <c r="M31" s="257"/>
      <c r="N31" s="257"/>
      <c r="O31" s="256">
        <v>0</v>
      </c>
      <c r="P31" s="257"/>
      <c r="Q31" s="257"/>
    </row>
    <row r="32" spans="1:17" s="139" customFormat="1" x14ac:dyDescent="0.25">
      <c r="A32" s="136" t="s">
        <v>136</v>
      </c>
      <c r="B32" s="278" t="s">
        <v>11</v>
      </c>
      <c r="C32" s="279"/>
      <c r="D32" s="279"/>
      <c r="E32" s="279"/>
      <c r="F32" s="279"/>
      <c r="G32" s="146">
        <v>0</v>
      </c>
      <c r="H32" s="280">
        <v>0</v>
      </c>
      <c r="I32" s="279"/>
      <c r="J32" s="147">
        <v>0</v>
      </c>
      <c r="K32" s="147">
        <v>0</v>
      </c>
      <c r="L32" s="280">
        <v>0</v>
      </c>
      <c r="M32" s="279"/>
      <c r="N32" s="279"/>
      <c r="O32" s="280">
        <v>0</v>
      </c>
      <c r="P32" s="279"/>
      <c r="Q32" s="279"/>
    </row>
    <row r="33" spans="1:17" s="139" customFormat="1" x14ac:dyDescent="0.25">
      <c r="A33" s="136" t="s">
        <v>138</v>
      </c>
      <c r="B33" s="278" t="s">
        <v>18</v>
      </c>
      <c r="C33" s="279"/>
      <c r="D33" s="279"/>
      <c r="E33" s="279"/>
      <c r="F33" s="279"/>
      <c r="G33" s="146">
        <v>0</v>
      </c>
      <c r="H33" s="280">
        <v>0</v>
      </c>
      <c r="I33" s="279"/>
      <c r="J33" s="147">
        <v>0</v>
      </c>
      <c r="K33" s="147">
        <v>0</v>
      </c>
      <c r="L33" s="280">
        <v>0</v>
      </c>
      <c r="M33" s="279"/>
      <c r="N33" s="279"/>
      <c r="O33" s="280">
        <v>0</v>
      </c>
      <c r="P33" s="279"/>
      <c r="Q33" s="279"/>
    </row>
    <row r="34" spans="1:17" s="139" customFormat="1" x14ac:dyDescent="0.25">
      <c r="A34" s="136" t="s">
        <v>142</v>
      </c>
      <c r="B34" s="278" t="s">
        <v>13</v>
      </c>
      <c r="C34" s="279"/>
      <c r="D34" s="279"/>
      <c r="E34" s="279"/>
      <c r="F34" s="279"/>
      <c r="G34" s="146">
        <v>0</v>
      </c>
      <c r="H34" s="280">
        <v>0</v>
      </c>
      <c r="I34" s="279"/>
      <c r="J34" s="147">
        <v>0</v>
      </c>
      <c r="K34" s="147">
        <v>0</v>
      </c>
      <c r="L34" s="280">
        <v>0</v>
      </c>
      <c r="M34" s="279"/>
      <c r="N34" s="279"/>
      <c r="O34" s="280">
        <v>0</v>
      </c>
      <c r="P34" s="279"/>
      <c r="Q34" s="279"/>
    </row>
    <row r="35" spans="1:17" s="139" customFormat="1" x14ac:dyDescent="0.25">
      <c r="A35" s="136" t="s">
        <v>143</v>
      </c>
      <c r="B35" s="278" t="s">
        <v>28</v>
      </c>
      <c r="C35" s="279"/>
      <c r="D35" s="279"/>
      <c r="E35" s="279"/>
      <c r="F35" s="279"/>
      <c r="G35" s="146">
        <v>0</v>
      </c>
      <c r="H35" s="280">
        <v>0</v>
      </c>
      <c r="I35" s="279"/>
      <c r="J35" s="147">
        <v>0</v>
      </c>
      <c r="K35" s="147">
        <v>0</v>
      </c>
      <c r="L35" s="280">
        <v>0</v>
      </c>
      <c r="M35" s="279"/>
      <c r="N35" s="279"/>
      <c r="O35" s="280">
        <v>0</v>
      </c>
      <c r="P35" s="279"/>
      <c r="Q35" s="279"/>
    </row>
    <row r="36" spans="1:17" s="139" customFormat="1" x14ac:dyDescent="0.25">
      <c r="A36" s="136" t="s">
        <v>144</v>
      </c>
      <c r="B36" s="278" t="s">
        <v>57</v>
      </c>
      <c r="C36" s="279"/>
      <c r="D36" s="279"/>
      <c r="E36" s="279"/>
      <c r="F36" s="279"/>
      <c r="G36" s="146">
        <v>0</v>
      </c>
      <c r="H36" s="280">
        <v>0</v>
      </c>
      <c r="I36" s="279"/>
      <c r="J36" s="147">
        <v>0</v>
      </c>
      <c r="K36" s="147">
        <v>0</v>
      </c>
      <c r="L36" s="280">
        <v>0</v>
      </c>
      <c r="M36" s="279"/>
      <c r="N36" s="279"/>
      <c r="O36" s="280">
        <v>0</v>
      </c>
      <c r="P36" s="279"/>
      <c r="Q36" s="279"/>
    </row>
    <row r="37" spans="1:17" s="139" customFormat="1" ht="26.25" customHeight="1" x14ac:dyDescent="0.25">
      <c r="A37" s="143" t="s">
        <v>79</v>
      </c>
      <c r="B37" s="271" t="s">
        <v>80</v>
      </c>
      <c r="C37" s="272"/>
      <c r="D37" s="272"/>
      <c r="E37" s="272"/>
      <c r="F37" s="272"/>
      <c r="G37" s="144">
        <v>0</v>
      </c>
      <c r="H37" s="273">
        <v>0</v>
      </c>
      <c r="I37" s="272"/>
      <c r="J37" s="145">
        <v>0</v>
      </c>
      <c r="K37" s="145">
        <v>200</v>
      </c>
      <c r="L37" s="273">
        <v>200</v>
      </c>
      <c r="M37" s="272"/>
      <c r="N37" s="272"/>
      <c r="O37" s="273">
        <v>200</v>
      </c>
      <c r="P37" s="272"/>
      <c r="Q37" s="272"/>
    </row>
    <row r="38" spans="1:17" s="139" customFormat="1" hidden="1" x14ac:dyDescent="0.25">
      <c r="A38" s="136" t="s">
        <v>75</v>
      </c>
      <c r="B38" s="278" t="s">
        <v>76</v>
      </c>
      <c r="C38" s="279"/>
      <c r="D38" s="279"/>
      <c r="E38" s="279"/>
      <c r="F38" s="279"/>
      <c r="G38" s="146"/>
      <c r="H38" s="280">
        <v>0</v>
      </c>
      <c r="I38" s="279"/>
      <c r="J38" s="147">
        <v>0</v>
      </c>
      <c r="K38" s="147">
        <v>0</v>
      </c>
      <c r="L38" s="280">
        <v>0</v>
      </c>
      <c r="M38" s="279"/>
      <c r="N38" s="279"/>
      <c r="O38" s="280">
        <v>0</v>
      </c>
      <c r="P38" s="279"/>
      <c r="Q38" s="279"/>
    </row>
    <row r="39" spans="1:17" s="139" customFormat="1" hidden="1" x14ac:dyDescent="0.25">
      <c r="A39" s="136" t="s">
        <v>142</v>
      </c>
      <c r="B39" s="278" t="s">
        <v>13</v>
      </c>
      <c r="C39" s="279"/>
      <c r="D39" s="279"/>
      <c r="E39" s="279"/>
      <c r="F39" s="279"/>
      <c r="G39" s="146"/>
      <c r="H39" s="280">
        <v>0</v>
      </c>
      <c r="I39" s="279"/>
      <c r="J39" s="147">
        <v>0</v>
      </c>
      <c r="K39" s="147">
        <v>0</v>
      </c>
      <c r="L39" s="280">
        <v>0</v>
      </c>
      <c r="M39" s="279"/>
      <c r="N39" s="279"/>
      <c r="O39" s="280">
        <v>0</v>
      </c>
      <c r="P39" s="279"/>
      <c r="Q39" s="279"/>
    </row>
    <row r="40" spans="1:17" s="139" customFormat="1" hidden="1" x14ac:dyDescent="0.25">
      <c r="A40" s="136" t="s">
        <v>143</v>
      </c>
      <c r="B40" s="278" t="s">
        <v>28</v>
      </c>
      <c r="C40" s="279"/>
      <c r="D40" s="279"/>
      <c r="E40" s="279"/>
      <c r="F40" s="279"/>
      <c r="G40" s="146"/>
      <c r="H40" s="280">
        <v>0</v>
      </c>
      <c r="I40" s="279"/>
      <c r="J40" s="147">
        <v>0</v>
      </c>
      <c r="K40" s="147">
        <v>0</v>
      </c>
      <c r="L40" s="280">
        <v>0</v>
      </c>
      <c r="M40" s="279"/>
      <c r="N40" s="279"/>
      <c r="O40" s="280">
        <v>0</v>
      </c>
      <c r="P40" s="279"/>
      <c r="Q40" s="279"/>
    </row>
    <row r="41" spans="1:17" s="139" customFormat="1" x14ac:dyDescent="0.25">
      <c r="A41" s="157" t="s">
        <v>150</v>
      </c>
      <c r="B41" s="274" t="s">
        <v>151</v>
      </c>
      <c r="C41" s="257"/>
      <c r="D41" s="257"/>
      <c r="E41" s="257"/>
      <c r="F41" s="257"/>
      <c r="G41" s="155">
        <v>0</v>
      </c>
      <c r="H41" s="256">
        <v>0</v>
      </c>
      <c r="I41" s="257"/>
      <c r="J41" s="156">
        <v>0</v>
      </c>
      <c r="K41" s="156">
        <v>200</v>
      </c>
      <c r="L41" s="256">
        <v>200</v>
      </c>
      <c r="M41" s="257"/>
      <c r="N41" s="257"/>
      <c r="O41" s="256">
        <v>200</v>
      </c>
      <c r="P41" s="257"/>
      <c r="Q41" s="257"/>
    </row>
    <row r="42" spans="1:17" s="139" customFormat="1" x14ac:dyDescent="0.25">
      <c r="A42" s="136" t="s">
        <v>142</v>
      </c>
      <c r="B42" s="278" t="s">
        <v>13</v>
      </c>
      <c r="C42" s="279"/>
      <c r="D42" s="279"/>
      <c r="E42" s="279"/>
      <c r="F42" s="279"/>
      <c r="G42" s="146">
        <v>0</v>
      </c>
      <c r="H42" s="280">
        <v>0</v>
      </c>
      <c r="I42" s="279"/>
      <c r="J42" s="147">
        <v>0</v>
      </c>
      <c r="K42" s="147">
        <v>200</v>
      </c>
      <c r="L42" s="280">
        <v>200</v>
      </c>
      <c r="M42" s="279"/>
      <c r="N42" s="279"/>
      <c r="O42" s="280">
        <v>200</v>
      </c>
      <c r="P42" s="279"/>
      <c r="Q42" s="279"/>
    </row>
    <row r="43" spans="1:17" s="139" customFormat="1" x14ac:dyDescent="0.25">
      <c r="A43" s="136" t="s">
        <v>143</v>
      </c>
      <c r="B43" s="278" t="s">
        <v>28</v>
      </c>
      <c r="C43" s="279"/>
      <c r="D43" s="279"/>
      <c r="E43" s="279"/>
      <c r="F43" s="279"/>
      <c r="G43" s="146">
        <v>0</v>
      </c>
      <c r="H43" s="280">
        <v>0</v>
      </c>
      <c r="I43" s="279"/>
      <c r="J43" s="147">
        <v>0</v>
      </c>
      <c r="K43" s="147">
        <v>200</v>
      </c>
      <c r="L43" s="280">
        <v>200</v>
      </c>
      <c r="M43" s="279"/>
      <c r="N43" s="279"/>
      <c r="O43" s="280">
        <v>200</v>
      </c>
      <c r="P43" s="279"/>
      <c r="Q43" s="279"/>
    </row>
    <row r="44" spans="1:17" s="139" customFormat="1" ht="36" customHeight="1" x14ac:dyDescent="0.25">
      <c r="A44" s="140" t="s">
        <v>81</v>
      </c>
      <c r="B44" s="275" t="s">
        <v>58</v>
      </c>
      <c r="C44" s="276"/>
      <c r="D44" s="276"/>
      <c r="E44" s="276"/>
      <c r="F44" s="276"/>
      <c r="G44" s="141">
        <f>G15-G16</f>
        <v>1010757.7</v>
      </c>
      <c r="H44" s="277">
        <v>1231994.3899999999</v>
      </c>
      <c r="I44" s="276"/>
      <c r="J44" s="142">
        <v>0</v>
      </c>
      <c r="K44" s="142">
        <f>1429414.26-482.93</f>
        <v>1428931.33</v>
      </c>
      <c r="L44" s="277">
        <v>1163981.8700000001</v>
      </c>
      <c r="M44" s="276"/>
      <c r="N44" s="276"/>
      <c r="O44" s="277">
        <v>1105836.43</v>
      </c>
      <c r="P44" s="276"/>
      <c r="Q44" s="276"/>
    </row>
    <row r="45" spans="1:17" s="139" customFormat="1" ht="26.25" customHeight="1" x14ac:dyDescent="0.25">
      <c r="A45" s="143" t="s">
        <v>82</v>
      </c>
      <c r="B45" s="271" t="s">
        <v>83</v>
      </c>
      <c r="C45" s="272"/>
      <c r="D45" s="272"/>
      <c r="E45" s="272"/>
      <c r="F45" s="272"/>
      <c r="G45" s="144">
        <v>1706.46</v>
      </c>
      <c r="H45" s="273">
        <v>3102.5</v>
      </c>
      <c r="I45" s="272"/>
      <c r="J45" s="145">
        <v>0</v>
      </c>
      <c r="K45" s="145">
        <v>3362.5</v>
      </c>
      <c r="L45" s="273">
        <v>3362.5</v>
      </c>
      <c r="M45" s="272"/>
      <c r="N45" s="272"/>
      <c r="O45" s="273">
        <v>3362.5</v>
      </c>
      <c r="P45" s="272"/>
      <c r="Q45" s="272"/>
    </row>
    <row r="46" spans="1:17" s="139" customFormat="1" x14ac:dyDescent="0.25">
      <c r="A46" s="157" t="s">
        <v>84</v>
      </c>
      <c r="B46" s="274" t="s">
        <v>85</v>
      </c>
      <c r="C46" s="257"/>
      <c r="D46" s="257"/>
      <c r="E46" s="257"/>
      <c r="F46" s="257"/>
      <c r="G46" s="155">
        <v>1706.46</v>
      </c>
      <c r="H46" s="256">
        <v>3102.5</v>
      </c>
      <c r="I46" s="257"/>
      <c r="J46" s="156">
        <v>0</v>
      </c>
      <c r="K46" s="156">
        <v>3362.5</v>
      </c>
      <c r="L46" s="256">
        <v>3362.5</v>
      </c>
      <c r="M46" s="257"/>
      <c r="N46" s="257"/>
      <c r="O46" s="256">
        <v>3362.5</v>
      </c>
      <c r="P46" s="257"/>
      <c r="Q46" s="257"/>
    </row>
    <row r="47" spans="1:17" s="139" customFormat="1" x14ac:dyDescent="0.25">
      <c r="A47" s="136" t="s">
        <v>136</v>
      </c>
      <c r="B47" s="278" t="s">
        <v>11</v>
      </c>
      <c r="C47" s="279"/>
      <c r="D47" s="279"/>
      <c r="E47" s="279"/>
      <c r="F47" s="279"/>
      <c r="G47" s="146">
        <v>1706.46</v>
      </c>
      <c r="H47" s="280">
        <v>3102.5</v>
      </c>
      <c r="I47" s="279"/>
      <c r="J47" s="147">
        <v>0</v>
      </c>
      <c r="K47" s="147">
        <v>3362.5</v>
      </c>
      <c r="L47" s="280">
        <v>3362.5</v>
      </c>
      <c r="M47" s="279"/>
      <c r="N47" s="279"/>
      <c r="O47" s="280">
        <v>3362.5</v>
      </c>
      <c r="P47" s="279"/>
      <c r="Q47" s="279"/>
    </row>
    <row r="48" spans="1:17" s="139" customFormat="1" x14ac:dyDescent="0.25">
      <c r="A48" s="136" t="s">
        <v>137</v>
      </c>
      <c r="B48" s="278" t="s">
        <v>12</v>
      </c>
      <c r="C48" s="279"/>
      <c r="D48" s="279"/>
      <c r="E48" s="279"/>
      <c r="F48" s="279"/>
      <c r="G48" s="146">
        <v>0</v>
      </c>
      <c r="H48" s="280">
        <v>0</v>
      </c>
      <c r="I48" s="279"/>
      <c r="J48" s="147">
        <v>0</v>
      </c>
      <c r="K48" s="147">
        <v>120</v>
      </c>
      <c r="L48" s="280">
        <v>120</v>
      </c>
      <c r="M48" s="279"/>
      <c r="N48" s="279"/>
      <c r="O48" s="280">
        <v>120</v>
      </c>
      <c r="P48" s="279"/>
      <c r="Q48" s="279"/>
    </row>
    <row r="49" spans="1:17" s="139" customFormat="1" x14ac:dyDescent="0.25">
      <c r="A49" s="136" t="s">
        <v>138</v>
      </c>
      <c r="B49" s="278" t="s">
        <v>18</v>
      </c>
      <c r="C49" s="279"/>
      <c r="D49" s="279"/>
      <c r="E49" s="279"/>
      <c r="F49" s="279"/>
      <c r="G49" s="146">
        <v>378.9</v>
      </c>
      <c r="H49" s="280">
        <v>1212.5</v>
      </c>
      <c r="I49" s="279"/>
      <c r="J49" s="147">
        <v>0</v>
      </c>
      <c r="K49" s="147">
        <v>2492.5</v>
      </c>
      <c r="L49" s="280">
        <v>2492.5</v>
      </c>
      <c r="M49" s="279"/>
      <c r="N49" s="279"/>
      <c r="O49" s="280">
        <v>2492.5</v>
      </c>
      <c r="P49" s="279"/>
      <c r="Q49" s="279"/>
    </row>
    <row r="50" spans="1:17" s="139" customFormat="1" x14ac:dyDescent="0.25">
      <c r="A50" s="136" t="s">
        <v>140</v>
      </c>
      <c r="B50" s="278" t="s">
        <v>86</v>
      </c>
      <c r="C50" s="279"/>
      <c r="D50" s="279"/>
      <c r="E50" s="279"/>
      <c r="F50" s="279"/>
      <c r="G50" s="146">
        <f>150+165+382.5</f>
        <v>697.5</v>
      </c>
      <c r="H50" s="280">
        <v>1890</v>
      </c>
      <c r="I50" s="279"/>
      <c r="J50" s="147">
        <v>0</v>
      </c>
      <c r="K50" s="147">
        <v>750</v>
      </c>
      <c r="L50" s="280">
        <v>750</v>
      </c>
      <c r="M50" s="279"/>
      <c r="N50" s="279"/>
      <c r="O50" s="280">
        <v>750</v>
      </c>
      <c r="P50" s="279"/>
      <c r="Q50" s="279"/>
    </row>
    <row r="51" spans="1:17" s="139" customFormat="1" ht="27.75" customHeight="1" x14ac:dyDescent="0.25">
      <c r="A51" s="143" t="s">
        <v>87</v>
      </c>
      <c r="B51" s="271" t="s">
        <v>34</v>
      </c>
      <c r="C51" s="272"/>
      <c r="D51" s="272"/>
      <c r="E51" s="272"/>
      <c r="F51" s="272"/>
      <c r="G51" s="144">
        <f>G52+G58+G63+G73+G102</f>
        <v>959200.77999999991</v>
      </c>
      <c r="H51" s="273">
        <v>1202449.44</v>
      </c>
      <c r="I51" s="272"/>
      <c r="J51" s="145">
        <v>0</v>
      </c>
      <c r="K51" s="145">
        <v>1277995</v>
      </c>
      <c r="L51" s="273">
        <v>1087390</v>
      </c>
      <c r="M51" s="272"/>
      <c r="N51" s="272"/>
      <c r="O51" s="273">
        <v>1087390</v>
      </c>
      <c r="P51" s="272"/>
      <c r="Q51" s="272"/>
    </row>
    <row r="52" spans="1:17" s="139" customFormat="1" x14ac:dyDescent="0.25">
      <c r="A52" s="157" t="s">
        <v>88</v>
      </c>
      <c r="B52" s="274" t="s">
        <v>89</v>
      </c>
      <c r="C52" s="257"/>
      <c r="D52" s="257"/>
      <c r="E52" s="257"/>
      <c r="F52" s="257"/>
      <c r="G52" s="155">
        <v>379.76</v>
      </c>
      <c r="H52" s="256">
        <v>84</v>
      </c>
      <c r="I52" s="257"/>
      <c r="J52" s="156">
        <v>0</v>
      </c>
      <c r="K52" s="156">
        <v>150</v>
      </c>
      <c r="L52" s="256">
        <v>150</v>
      </c>
      <c r="M52" s="257"/>
      <c r="N52" s="257"/>
      <c r="O52" s="256">
        <v>150</v>
      </c>
      <c r="P52" s="257"/>
      <c r="Q52" s="257"/>
    </row>
    <row r="53" spans="1:17" s="139" customFormat="1" x14ac:dyDescent="0.25">
      <c r="A53" s="136" t="s">
        <v>136</v>
      </c>
      <c r="B53" s="278" t="s">
        <v>11</v>
      </c>
      <c r="C53" s="279"/>
      <c r="D53" s="279"/>
      <c r="E53" s="279"/>
      <c r="F53" s="279"/>
      <c r="G53" s="146">
        <v>379.76</v>
      </c>
      <c r="H53" s="280">
        <v>84</v>
      </c>
      <c r="I53" s="279"/>
      <c r="J53" s="147">
        <v>0</v>
      </c>
      <c r="K53" s="147">
        <v>150</v>
      </c>
      <c r="L53" s="280">
        <v>150</v>
      </c>
      <c r="M53" s="279"/>
      <c r="N53" s="279"/>
      <c r="O53" s="280">
        <v>150</v>
      </c>
      <c r="P53" s="279"/>
      <c r="Q53" s="279"/>
    </row>
    <row r="54" spans="1:17" s="139" customFormat="1" x14ac:dyDescent="0.25">
      <c r="A54" s="136" t="s">
        <v>138</v>
      </c>
      <c r="B54" s="278" t="s">
        <v>18</v>
      </c>
      <c r="C54" s="279"/>
      <c r="D54" s="279"/>
      <c r="E54" s="279"/>
      <c r="F54" s="279"/>
      <c r="G54" s="146">
        <v>379.76</v>
      </c>
      <c r="H54" s="280">
        <v>84</v>
      </c>
      <c r="I54" s="279"/>
      <c r="J54" s="147">
        <v>0</v>
      </c>
      <c r="K54" s="147">
        <v>150</v>
      </c>
      <c r="L54" s="280">
        <v>150</v>
      </c>
      <c r="M54" s="279"/>
      <c r="N54" s="279"/>
      <c r="O54" s="280">
        <v>150</v>
      </c>
      <c r="P54" s="279"/>
      <c r="Q54" s="279"/>
    </row>
    <row r="55" spans="1:17" s="139" customFormat="1" x14ac:dyDescent="0.25">
      <c r="A55" s="136" t="s">
        <v>139</v>
      </c>
      <c r="B55" s="278" t="s">
        <v>31</v>
      </c>
      <c r="C55" s="279"/>
      <c r="D55" s="279"/>
      <c r="E55" s="279"/>
      <c r="F55" s="279"/>
      <c r="G55" s="146">
        <v>0</v>
      </c>
      <c r="H55" s="280">
        <v>0</v>
      </c>
      <c r="I55" s="279"/>
      <c r="J55" s="147">
        <v>0</v>
      </c>
      <c r="K55" s="147">
        <v>0</v>
      </c>
      <c r="L55" s="280">
        <v>0</v>
      </c>
      <c r="M55" s="279"/>
      <c r="N55" s="279"/>
      <c r="O55" s="280">
        <v>0</v>
      </c>
      <c r="P55" s="279"/>
      <c r="Q55" s="279"/>
    </row>
    <row r="56" spans="1:17" s="139" customFormat="1" x14ac:dyDescent="0.25">
      <c r="A56" s="136" t="s">
        <v>142</v>
      </c>
      <c r="B56" s="278" t="s">
        <v>13</v>
      </c>
      <c r="C56" s="279"/>
      <c r="D56" s="279"/>
      <c r="E56" s="279"/>
      <c r="F56" s="279"/>
      <c r="G56" s="146">
        <v>0</v>
      </c>
      <c r="H56" s="280">
        <v>0</v>
      </c>
      <c r="I56" s="279"/>
      <c r="J56" s="147">
        <v>0</v>
      </c>
      <c r="K56" s="147">
        <v>0</v>
      </c>
      <c r="L56" s="280">
        <v>0</v>
      </c>
      <c r="M56" s="279"/>
      <c r="N56" s="279"/>
      <c r="O56" s="280">
        <v>0</v>
      </c>
      <c r="P56" s="279"/>
      <c r="Q56" s="279"/>
    </row>
    <row r="57" spans="1:17" s="139" customFormat="1" x14ac:dyDescent="0.25">
      <c r="A57" s="136" t="s">
        <v>143</v>
      </c>
      <c r="B57" s="278" t="s">
        <v>28</v>
      </c>
      <c r="C57" s="279"/>
      <c r="D57" s="279"/>
      <c r="E57" s="279"/>
      <c r="F57" s="279"/>
      <c r="G57" s="146">
        <v>0</v>
      </c>
      <c r="H57" s="280">
        <v>0</v>
      </c>
      <c r="I57" s="279"/>
      <c r="J57" s="147">
        <v>0</v>
      </c>
      <c r="K57" s="147">
        <v>0</v>
      </c>
      <c r="L57" s="280">
        <v>0</v>
      </c>
      <c r="M57" s="279"/>
      <c r="N57" s="279"/>
      <c r="O57" s="280">
        <v>0</v>
      </c>
      <c r="P57" s="279"/>
      <c r="Q57" s="279"/>
    </row>
    <row r="58" spans="1:17" s="139" customFormat="1" x14ac:dyDescent="0.25">
      <c r="A58" s="157" t="s">
        <v>90</v>
      </c>
      <c r="B58" s="274" t="s">
        <v>91</v>
      </c>
      <c r="C58" s="257"/>
      <c r="D58" s="257"/>
      <c r="E58" s="257"/>
      <c r="F58" s="257"/>
      <c r="G58" s="155">
        <v>9362.7099999999991</v>
      </c>
      <c r="H58" s="256">
        <v>15075.45</v>
      </c>
      <c r="I58" s="257"/>
      <c r="J58" s="156">
        <v>0</v>
      </c>
      <c r="K58" s="156">
        <v>3000</v>
      </c>
      <c r="L58" s="256">
        <v>0</v>
      </c>
      <c r="M58" s="257"/>
      <c r="N58" s="257"/>
      <c r="O58" s="256">
        <v>0</v>
      </c>
      <c r="P58" s="257"/>
      <c r="Q58" s="257"/>
    </row>
    <row r="59" spans="1:17" s="139" customFormat="1" x14ac:dyDescent="0.25">
      <c r="A59" s="136" t="s">
        <v>136</v>
      </c>
      <c r="B59" s="278" t="s">
        <v>11</v>
      </c>
      <c r="C59" s="279"/>
      <c r="D59" s="279"/>
      <c r="E59" s="279"/>
      <c r="F59" s="279"/>
      <c r="G59" s="146">
        <v>9250.2199999999993</v>
      </c>
      <c r="H59" s="280">
        <v>13250</v>
      </c>
      <c r="I59" s="279"/>
      <c r="J59" s="147">
        <v>0</v>
      </c>
      <c r="K59" s="147">
        <v>3000</v>
      </c>
      <c r="L59" s="280">
        <v>0</v>
      </c>
      <c r="M59" s="279"/>
      <c r="N59" s="279"/>
      <c r="O59" s="280">
        <v>0</v>
      </c>
      <c r="P59" s="279"/>
      <c r="Q59" s="279"/>
    </row>
    <row r="60" spans="1:17" s="139" customFormat="1" x14ac:dyDescent="0.25">
      <c r="A60" s="136" t="s">
        <v>138</v>
      </c>
      <c r="B60" s="278" t="s">
        <v>18</v>
      </c>
      <c r="C60" s="279"/>
      <c r="D60" s="279"/>
      <c r="E60" s="279"/>
      <c r="F60" s="279"/>
      <c r="G60" s="146">
        <v>9250.2199999999993</v>
      </c>
      <c r="H60" s="280">
        <v>13250</v>
      </c>
      <c r="I60" s="279"/>
      <c r="J60" s="147">
        <v>0</v>
      </c>
      <c r="K60" s="147">
        <v>3000</v>
      </c>
      <c r="L60" s="280">
        <v>0</v>
      </c>
      <c r="M60" s="279"/>
      <c r="N60" s="279"/>
      <c r="O60" s="280">
        <v>0</v>
      </c>
      <c r="P60" s="279"/>
      <c r="Q60" s="279"/>
    </row>
    <row r="61" spans="1:17" s="139" customFormat="1" x14ac:dyDescent="0.25">
      <c r="A61" s="136" t="s">
        <v>142</v>
      </c>
      <c r="B61" s="278" t="s">
        <v>13</v>
      </c>
      <c r="C61" s="279"/>
      <c r="D61" s="279"/>
      <c r="E61" s="279"/>
      <c r="F61" s="279"/>
      <c r="G61" s="146">
        <v>112.49</v>
      </c>
      <c r="H61" s="280">
        <v>1825.45</v>
      </c>
      <c r="I61" s="279"/>
      <c r="J61" s="147">
        <v>0</v>
      </c>
      <c r="K61" s="147">
        <v>0</v>
      </c>
      <c r="L61" s="280">
        <v>0</v>
      </c>
      <c r="M61" s="279"/>
      <c r="N61" s="279"/>
      <c r="O61" s="280">
        <v>0</v>
      </c>
      <c r="P61" s="279"/>
      <c r="Q61" s="279"/>
    </row>
    <row r="62" spans="1:17" s="139" customFormat="1" x14ac:dyDescent="0.25">
      <c r="A62" s="136" t="s">
        <v>143</v>
      </c>
      <c r="B62" s="278" t="s">
        <v>28</v>
      </c>
      <c r="C62" s="279"/>
      <c r="D62" s="279"/>
      <c r="E62" s="279"/>
      <c r="F62" s="279"/>
      <c r="G62" s="146">
        <v>112.49</v>
      </c>
      <c r="H62" s="280">
        <v>1825.45</v>
      </c>
      <c r="I62" s="279"/>
      <c r="J62" s="147">
        <v>0</v>
      </c>
      <c r="K62" s="147">
        <v>0</v>
      </c>
      <c r="L62" s="280">
        <v>0</v>
      </c>
      <c r="M62" s="279"/>
      <c r="N62" s="279"/>
      <c r="O62" s="280">
        <v>0</v>
      </c>
      <c r="P62" s="279"/>
      <c r="Q62" s="279"/>
    </row>
    <row r="63" spans="1:17" s="139" customFormat="1" x14ac:dyDescent="0.25">
      <c r="A63" s="157" t="s">
        <v>150</v>
      </c>
      <c r="B63" s="274" t="s">
        <v>151</v>
      </c>
      <c r="C63" s="257"/>
      <c r="D63" s="257"/>
      <c r="E63" s="257"/>
      <c r="F63" s="257"/>
      <c r="G63" s="155">
        <v>948856.47</v>
      </c>
      <c r="H63" s="256">
        <v>1062538.33</v>
      </c>
      <c r="I63" s="257"/>
      <c r="J63" s="156">
        <v>0</v>
      </c>
      <c r="K63" s="156">
        <v>1086140</v>
      </c>
      <c r="L63" s="256">
        <v>1086140</v>
      </c>
      <c r="M63" s="257"/>
      <c r="N63" s="257"/>
      <c r="O63" s="256">
        <v>1086140</v>
      </c>
      <c r="P63" s="257"/>
      <c r="Q63" s="257"/>
    </row>
    <row r="64" spans="1:17" s="139" customFormat="1" x14ac:dyDescent="0.25">
      <c r="A64" s="136" t="s">
        <v>136</v>
      </c>
      <c r="B64" s="278" t="s">
        <v>11</v>
      </c>
      <c r="C64" s="279"/>
      <c r="D64" s="279"/>
      <c r="E64" s="279"/>
      <c r="F64" s="279"/>
      <c r="G64" s="146">
        <v>947893.4</v>
      </c>
      <c r="H64" s="280">
        <v>1060538.33</v>
      </c>
      <c r="I64" s="279"/>
      <c r="J64" s="147">
        <v>0</v>
      </c>
      <c r="K64" s="147">
        <v>1081140</v>
      </c>
      <c r="L64" s="280">
        <v>1081140</v>
      </c>
      <c r="M64" s="279"/>
      <c r="N64" s="279"/>
      <c r="O64" s="280">
        <v>1081140</v>
      </c>
      <c r="P64" s="279"/>
      <c r="Q64" s="279"/>
    </row>
    <row r="65" spans="1:17" s="139" customFormat="1" x14ac:dyDescent="0.25">
      <c r="A65" s="136" t="s">
        <v>137</v>
      </c>
      <c r="B65" s="278" t="s">
        <v>12</v>
      </c>
      <c r="C65" s="279"/>
      <c r="D65" s="279"/>
      <c r="E65" s="279"/>
      <c r="F65" s="279"/>
      <c r="G65" s="146">
        <v>861621.31</v>
      </c>
      <c r="H65" s="280">
        <v>963940</v>
      </c>
      <c r="I65" s="279"/>
      <c r="J65" s="147">
        <v>0</v>
      </c>
      <c r="K65" s="147">
        <v>984755</v>
      </c>
      <c r="L65" s="280">
        <v>984755</v>
      </c>
      <c r="M65" s="279"/>
      <c r="N65" s="279"/>
      <c r="O65" s="280">
        <v>984755</v>
      </c>
      <c r="P65" s="279"/>
      <c r="Q65" s="279"/>
    </row>
    <row r="66" spans="1:17" s="139" customFormat="1" x14ac:dyDescent="0.25">
      <c r="A66" s="136" t="s">
        <v>138</v>
      </c>
      <c r="B66" s="278" t="s">
        <v>18</v>
      </c>
      <c r="C66" s="279"/>
      <c r="D66" s="279"/>
      <c r="E66" s="279"/>
      <c r="F66" s="279"/>
      <c r="G66" s="146">
        <v>75480.990000000005</v>
      </c>
      <c r="H66" s="280">
        <v>84068.33</v>
      </c>
      <c r="I66" s="279"/>
      <c r="J66" s="147">
        <v>0</v>
      </c>
      <c r="K66" s="147">
        <v>85656</v>
      </c>
      <c r="L66" s="280">
        <v>85656</v>
      </c>
      <c r="M66" s="279"/>
      <c r="N66" s="279"/>
      <c r="O66" s="280">
        <v>85656</v>
      </c>
      <c r="P66" s="279"/>
      <c r="Q66" s="279"/>
    </row>
    <row r="67" spans="1:17" s="139" customFormat="1" x14ac:dyDescent="0.25">
      <c r="A67" s="136" t="s">
        <v>139</v>
      </c>
      <c r="B67" s="278" t="s">
        <v>31</v>
      </c>
      <c r="C67" s="279"/>
      <c r="D67" s="279"/>
      <c r="E67" s="279"/>
      <c r="F67" s="279"/>
      <c r="G67" s="146">
        <v>89.85</v>
      </c>
      <c r="H67" s="280">
        <v>130</v>
      </c>
      <c r="I67" s="279"/>
      <c r="J67" s="147">
        <v>0</v>
      </c>
      <c r="K67" s="147">
        <v>0</v>
      </c>
      <c r="L67" s="280">
        <v>0</v>
      </c>
      <c r="M67" s="279"/>
      <c r="N67" s="279"/>
      <c r="O67" s="280">
        <v>0</v>
      </c>
      <c r="P67" s="279"/>
      <c r="Q67" s="279"/>
    </row>
    <row r="68" spans="1:17" s="139" customFormat="1" x14ac:dyDescent="0.25">
      <c r="A68" s="136" t="s">
        <v>140</v>
      </c>
      <c r="B68" s="278" t="s">
        <v>86</v>
      </c>
      <c r="C68" s="279"/>
      <c r="D68" s="279"/>
      <c r="E68" s="279"/>
      <c r="F68" s="279"/>
      <c r="G68" s="146">
        <v>10372.75</v>
      </c>
      <c r="H68" s="280">
        <v>12000</v>
      </c>
      <c r="I68" s="279"/>
      <c r="J68" s="147">
        <v>0</v>
      </c>
      <c r="K68" s="147">
        <v>10360</v>
      </c>
      <c r="L68" s="280">
        <v>10360</v>
      </c>
      <c r="M68" s="279"/>
      <c r="N68" s="279"/>
      <c r="O68" s="280">
        <v>10360</v>
      </c>
      <c r="P68" s="279"/>
      <c r="Q68" s="279"/>
    </row>
    <row r="69" spans="1:17" s="139" customFormat="1" x14ac:dyDescent="0.25">
      <c r="A69" s="136" t="s">
        <v>141</v>
      </c>
      <c r="B69" s="278" t="s">
        <v>94</v>
      </c>
      <c r="C69" s="279"/>
      <c r="D69" s="279"/>
      <c r="E69" s="279"/>
      <c r="F69" s="279"/>
      <c r="G69" s="146">
        <v>328.5</v>
      </c>
      <c r="H69" s="280">
        <v>400</v>
      </c>
      <c r="I69" s="279"/>
      <c r="J69" s="147">
        <v>0</v>
      </c>
      <c r="K69" s="147">
        <v>369</v>
      </c>
      <c r="L69" s="280">
        <v>369</v>
      </c>
      <c r="M69" s="279"/>
      <c r="N69" s="279"/>
      <c r="O69" s="280">
        <v>369</v>
      </c>
      <c r="P69" s="279"/>
      <c r="Q69" s="279"/>
    </row>
    <row r="70" spans="1:17" s="139" customFormat="1" x14ac:dyDescent="0.25">
      <c r="A70" s="136" t="s">
        <v>142</v>
      </c>
      <c r="B70" s="278" t="s">
        <v>13</v>
      </c>
      <c r="C70" s="279"/>
      <c r="D70" s="279"/>
      <c r="E70" s="279"/>
      <c r="F70" s="279"/>
      <c r="G70" s="146">
        <v>963.07</v>
      </c>
      <c r="H70" s="280">
        <v>2000</v>
      </c>
      <c r="I70" s="279"/>
      <c r="J70" s="147">
        <v>0</v>
      </c>
      <c r="K70" s="147">
        <v>5000</v>
      </c>
      <c r="L70" s="280">
        <v>5000</v>
      </c>
      <c r="M70" s="279"/>
      <c r="N70" s="279"/>
      <c r="O70" s="280">
        <v>5000</v>
      </c>
      <c r="P70" s="279"/>
      <c r="Q70" s="279"/>
    </row>
    <row r="71" spans="1:17" s="139" customFormat="1" x14ac:dyDescent="0.25">
      <c r="A71" s="136" t="s">
        <v>143</v>
      </c>
      <c r="B71" s="278" t="s">
        <v>28</v>
      </c>
      <c r="C71" s="279"/>
      <c r="D71" s="279"/>
      <c r="E71" s="279"/>
      <c r="F71" s="279"/>
      <c r="G71" s="146">
        <v>963.07</v>
      </c>
      <c r="H71" s="280">
        <v>2000</v>
      </c>
      <c r="I71" s="279"/>
      <c r="J71" s="147">
        <v>0</v>
      </c>
      <c r="K71" s="147">
        <v>5000</v>
      </c>
      <c r="L71" s="280">
        <v>5000</v>
      </c>
      <c r="M71" s="279"/>
      <c r="N71" s="279"/>
      <c r="O71" s="280">
        <v>5000</v>
      </c>
      <c r="P71" s="279"/>
      <c r="Q71" s="279"/>
    </row>
    <row r="72" spans="1:17" s="139" customFormat="1" hidden="1" x14ac:dyDescent="0.25">
      <c r="A72" s="136" t="s">
        <v>92</v>
      </c>
      <c r="B72" s="278" t="s">
        <v>93</v>
      </c>
      <c r="C72" s="279"/>
      <c r="D72" s="279"/>
      <c r="E72" s="279"/>
      <c r="F72" s="279"/>
      <c r="G72" s="146"/>
      <c r="H72" s="280">
        <v>0</v>
      </c>
      <c r="I72" s="279"/>
      <c r="J72" s="147">
        <v>0</v>
      </c>
      <c r="K72" s="147">
        <v>0</v>
      </c>
      <c r="L72" s="280">
        <v>0</v>
      </c>
      <c r="M72" s="279"/>
      <c r="N72" s="279"/>
      <c r="O72" s="280">
        <v>0</v>
      </c>
      <c r="P72" s="279"/>
      <c r="Q72" s="279"/>
    </row>
    <row r="73" spans="1:17" s="139" customFormat="1" x14ac:dyDescent="0.25">
      <c r="A73" s="157" t="s">
        <v>92</v>
      </c>
      <c r="B73" s="274" t="s">
        <v>152</v>
      </c>
      <c r="C73" s="257"/>
      <c r="D73" s="257"/>
      <c r="E73" s="257"/>
      <c r="F73" s="257"/>
      <c r="G73" s="155">
        <v>440.65</v>
      </c>
      <c r="H73" s="256">
        <v>1495.34</v>
      </c>
      <c r="I73" s="257"/>
      <c r="J73" s="156">
        <v>0</v>
      </c>
      <c r="K73" s="156">
        <v>500</v>
      </c>
      <c r="L73" s="256">
        <v>500</v>
      </c>
      <c r="M73" s="257"/>
      <c r="N73" s="257"/>
      <c r="O73" s="256">
        <v>500</v>
      </c>
      <c r="P73" s="257"/>
      <c r="Q73" s="257"/>
    </row>
    <row r="74" spans="1:17" s="139" customFormat="1" x14ac:dyDescent="0.25">
      <c r="A74" s="136" t="s">
        <v>136</v>
      </c>
      <c r="B74" s="278" t="s">
        <v>11</v>
      </c>
      <c r="C74" s="279"/>
      <c r="D74" s="279"/>
      <c r="E74" s="279"/>
      <c r="F74" s="279"/>
      <c r="G74" s="146">
        <v>440.65</v>
      </c>
      <c r="H74" s="280">
        <v>1495.34</v>
      </c>
      <c r="I74" s="279"/>
      <c r="J74" s="147">
        <v>0</v>
      </c>
      <c r="K74" s="147">
        <v>500</v>
      </c>
      <c r="L74" s="280">
        <v>500</v>
      </c>
      <c r="M74" s="279"/>
      <c r="N74" s="279"/>
      <c r="O74" s="280">
        <v>500</v>
      </c>
      <c r="P74" s="279"/>
      <c r="Q74" s="279"/>
    </row>
    <row r="75" spans="1:17" s="139" customFormat="1" x14ac:dyDescent="0.25">
      <c r="A75" s="136" t="s">
        <v>137</v>
      </c>
      <c r="B75" s="278" t="s">
        <v>12</v>
      </c>
      <c r="C75" s="279"/>
      <c r="D75" s="279"/>
      <c r="E75" s="279"/>
      <c r="F75" s="279"/>
      <c r="G75" s="146">
        <v>0</v>
      </c>
      <c r="H75" s="280">
        <v>0</v>
      </c>
      <c r="I75" s="279"/>
      <c r="J75" s="147">
        <v>0</v>
      </c>
      <c r="K75" s="147">
        <v>0</v>
      </c>
      <c r="L75" s="280">
        <v>0</v>
      </c>
      <c r="M75" s="279"/>
      <c r="N75" s="279"/>
      <c r="O75" s="280">
        <v>0</v>
      </c>
      <c r="P75" s="279"/>
      <c r="Q75" s="279"/>
    </row>
    <row r="76" spans="1:17" s="139" customFormat="1" x14ac:dyDescent="0.25">
      <c r="A76" s="136" t="s">
        <v>138</v>
      </c>
      <c r="B76" s="278" t="s">
        <v>18</v>
      </c>
      <c r="C76" s="279"/>
      <c r="D76" s="279"/>
      <c r="E76" s="279"/>
      <c r="F76" s="279"/>
      <c r="G76" s="146">
        <v>440.65</v>
      </c>
      <c r="H76" s="280">
        <v>1495.34</v>
      </c>
      <c r="I76" s="279"/>
      <c r="J76" s="147">
        <v>0</v>
      </c>
      <c r="K76" s="147">
        <v>500</v>
      </c>
      <c r="L76" s="280">
        <v>500</v>
      </c>
      <c r="M76" s="279"/>
      <c r="N76" s="279"/>
      <c r="O76" s="280">
        <v>500</v>
      </c>
      <c r="P76" s="279"/>
      <c r="Q76" s="279"/>
    </row>
    <row r="77" spans="1:17" s="139" customFormat="1" x14ac:dyDescent="0.25">
      <c r="A77" s="136" t="s">
        <v>139</v>
      </c>
      <c r="B77" s="278" t="s">
        <v>31</v>
      </c>
      <c r="C77" s="279"/>
      <c r="D77" s="279"/>
      <c r="E77" s="279"/>
      <c r="F77" s="279"/>
      <c r="G77" s="146">
        <v>0</v>
      </c>
      <c r="H77" s="280">
        <v>0</v>
      </c>
      <c r="I77" s="279"/>
      <c r="J77" s="147">
        <v>0</v>
      </c>
      <c r="K77" s="147">
        <v>0</v>
      </c>
      <c r="L77" s="280">
        <v>0</v>
      </c>
      <c r="M77" s="279"/>
      <c r="N77" s="279"/>
      <c r="O77" s="280">
        <v>0</v>
      </c>
      <c r="P77" s="279"/>
      <c r="Q77" s="279"/>
    </row>
    <row r="78" spans="1:17" s="139" customFormat="1" x14ac:dyDescent="0.25">
      <c r="A78" s="136" t="s">
        <v>140</v>
      </c>
      <c r="B78" s="278" t="s">
        <v>86</v>
      </c>
      <c r="C78" s="279"/>
      <c r="D78" s="279"/>
      <c r="E78" s="279"/>
      <c r="F78" s="279"/>
      <c r="G78" s="146">
        <v>0</v>
      </c>
      <c r="H78" s="280">
        <v>0</v>
      </c>
      <c r="I78" s="279"/>
      <c r="J78" s="147">
        <v>0</v>
      </c>
      <c r="K78" s="147">
        <v>0</v>
      </c>
      <c r="L78" s="280">
        <v>0</v>
      </c>
      <c r="M78" s="279"/>
      <c r="N78" s="279"/>
      <c r="O78" s="280">
        <v>0</v>
      </c>
      <c r="P78" s="279"/>
      <c r="Q78" s="279"/>
    </row>
    <row r="79" spans="1:17" s="139" customFormat="1" x14ac:dyDescent="0.25">
      <c r="A79" s="136" t="s">
        <v>141</v>
      </c>
      <c r="B79" s="278" t="s">
        <v>94</v>
      </c>
      <c r="C79" s="279"/>
      <c r="D79" s="279"/>
      <c r="E79" s="279"/>
      <c r="F79" s="279"/>
      <c r="G79" s="146">
        <v>0</v>
      </c>
      <c r="H79" s="280">
        <v>0</v>
      </c>
      <c r="I79" s="279"/>
      <c r="J79" s="147">
        <v>0</v>
      </c>
      <c r="K79" s="147">
        <v>0</v>
      </c>
      <c r="L79" s="280">
        <v>0</v>
      </c>
      <c r="M79" s="279"/>
      <c r="N79" s="279"/>
      <c r="O79" s="280">
        <v>0</v>
      </c>
      <c r="P79" s="279"/>
      <c r="Q79" s="279"/>
    </row>
    <row r="80" spans="1:17" s="139" customFormat="1" x14ac:dyDescent="0.25">
      <c r="A80" s="136" t="s">
        <v>142</v>
      </c>
      <c r="B80" s="278" t="s">
        <v>13</v>
      </c>
      <c r="C80" s="279"/>
      <c r="D80" s="279"/>
      <c r="E80" s="279"/>
      <c r="F80" s="279"/>
      <c r="G80" s="146">
        <v>0</v>
      </c>
      <c r="H80" s="280">
        <v>0</v>
      </c>
      <c r="I80" s="279"/>
      <c r="J80" s="147">
        <v>0</v>
      </c>
      <c r="K80" s="147">
        <v>0</v>
      </c>
      <c r="L80" s="280">
        <v>0</v>
      </c>
      <c r="M80" s="279"/>
      <c r="N80" s="279"/>
      <c r="O80" s="280">
        <v>0</v>
      </c>
      <c r="P80" s="279"/>
      <c r="Q80" s="279"/>
    </row>
    <row r="81" spans="1:17" s="139" customFormat="1" x14ac:dyDescent="0.25">
      <c r="A81" s="136" t="s">
        <v>143</v>
      </c>
      <c r="B81" s="278" t="s">
        <v>28</v>
      </c>
      <c r="C81" s="279"/>
      <c r="D81" s="279"/>
      <c r="E81" s="279"/>
      <c r="F81" s="279"/>
      <c r="G81" s="146">
        <v>0</v>
      </c>
      <c r="H81" s="280">
        <v>0</v>
      </c>
      <c r="I81" s="279"/>
      <c r="J81" s="147">
        <v>0</v>
      </c>
      <c r="K81" s="147">
        <v>0</v>
      </c>
      <c r="L81" s="280">
        <v>0</v>
      </c>
      <c r="M81" s="279"/>
      <c r="N81" s="279"/>
      <c r="O81" s="280">
        <v>0</v>
      </c>
      <c r="P81" s="279"/>
      <c r="Q81" s="279"/>
    </row>
    <row r="82" spans="1:17" s="139" customFormat="1" hidden="1" x14ac:dyDescent="0.25">
      <c r="A82" s="136" t="s">
        <v>95</v>
      </c>
      <c r="B82" s="278" t="s">
        <v>35</v>
      </c>
      <c r="C82" s="279"/>
      <c r="D82" s="279"/>
      <c r="E82" s="279"/>
      <c r="F82" s="279"/>
      <c r="G82" s="146"/>
      <c r="H82" s="280"/>
      <c r="I82" s="279"/>
      <c r="J82" s="147">
        <v>0</v>
      </c>
      <c r="K82" s="147">
        <v>0</v>
      </c>
      <c r="L82" s="280">
        <v>0</v>
      </c>
      <c r="M82" s="279"/>
      <c r="N82" s="279"/>
      <c r="O82" s="280">
        <v>0</v>
      </c>
      <c r="P82" s="279"/>
      <c r="Q82" s="279"/>
    </row>
    <row r="83" spans="1:17" s="139" customFormat="1" hidden="1" x14ac:dyDescent="0.25">
      <c r="A83" s="136" t="s">
        <v>95</v>
      </c>
      <c r="B83" s="278" t="s">
        <v>153</v>
      </c>
      <c r="C83" s="279"/>
      <c r="D83" s="279"/>
      <c r="E83" s="279"/>
      <c r="F83" s="279"/>
      <c r="G83" s="146"/>
      <c r="H83" s="280"/>
      <c r="I83" s="279"/>
      <c r="J83" s="147">
        <v>0</v>
      </c>
      <c r="K83" s="147">
        <v>0</v>
      </c>
      <c r="L83" s="280">
        <v>0</v>
      </c>
      <c r="M83" s="279"/>
      <c r="N83" s="279"/>
      <c r="O83" s="280">
        <v>0</v>
      </c>
      <c r="P83" s="279"/>
      <c r="Q83" s="279"/>
    </row>
    <row r="84" spans="1:17" s="139" customFormat="1" hidden="1" x14ac:dyDescent="0.25">
      <c r="A84" s="136" t="s">
        <v>136</v>
      </c>
      <c r="B84" s="278" t="s">
        <v>11</v>
      </c>
      <c r="C84" s="279"/>
      <c r="D84" s="279"/>
      <c r="E84" s="279"/>
      <c r="F84" s="279"/>
      <c r="G84" s="146"/>
      <c r="H84" s="280"/>
      <c r="I84" s="279"/>
      <c r="J84" s="147">
        <v>0</v>
      </c>
      <c r="K84" s="147">
        <v>0</v>
      </c>
      <c r="L84" s="280">
        <v>0</v>
      </c>
      <c r="M84" s="279"/>
      <c r="N84" s="279"/>
      <c r="O84" s="280">
        <v>0</v>
      </c>
      <c r="P84" s="279"/>
      <c r="Q84" s="279"/>
    </row>
    <row r="85" spans="1:17" s="139" customFormat="1" hidden="1" x14ac:dyDescent="0.25">
      <c r="A85" s="136" t="s">
        <v>137</v>
      </c>
      <c r="B85" s="278" t="s">
        <v>12</v>
      </c>
      <c r="C85" s="279"/>
      <c r="D85" s="279"/>
      <c r="E85" s="279"/>
      <c r="F85" s="279"/>
      <c r="G85" s="146"/>
      <c r="H85" s="280"/>
      <c r="I85" s="279"/>
      <c r="J85" s="147">
        <v>0</v>
      </c>
      <c r="K85" s="147">
        <v>0</v>
      </c>
      <c r="L85" s="280">
        <v>0</v>
      </c>
      <c r="M85" s="279"/>
      <c r="N85" s="279"/>
      <c r="O85" s="280">
        <v>0</v>
      </c>
      <c r="P85" s="279"/>
      <c r="Q85" s="279"/>
    </row>
    <row r="86" spans="1:17" s="139" customFormat="1" hidden="1" x14ac:dyDescent="0.25">
      <c r="A86" s="136" t="s">
        <v>138</v>
      </c>
      <c r="B86" s="278" t="s">
        <v>18</v>
      </c>
      <c r="C86" s="279"/>
      <c r="D86" s="279"/>
      <c r="E86" s="279"/>
      <c r="F86" s="279"/>
      <c r="G86" s="146"/>
      <c r="H86" s="280"/>
      <c r="I86" s="279"/>
      <c r="J86" s="147">
        <v>0</v>
      </c>
      <c r="K86" s="147">
        <v>0</v>
      </c>
      <c r="L86" s="280">
        <v>0</v>
      </c>
      <c r="M86" s="279"/>
      <c r="N86" s="279"/>
      <c r="O86" s="280">
        <v>0</v>
      </c>
      <c r="P86" s="279"/>
      <c r="Q86" s="279"/>
    </row>
    <row r="87" spans="1:17" s="139" customFormat="1" hidden="1" x14ac:dyDescent="0.25">
      <c r="A87" s="136" t="s">
        <v>142</v>
      </c>
      <c r="B87" s="278" t="s">
        <v>13</v>
      </c>
      <c r="C87" s="279"/>
      <c r="D87" s="279"/>
      <c r="E87" s="279"/>
      <c r="F87" s="279"/>
      <c r="G87" s="146"/>
      <c r="H87" s="280">
        <v>0</v>
      </c>
      <c r="I87" s="279"/>
      <c r="J87" s="147">
        <v>0</v>
      </c>
      <c r="K87" s="147">
        <v>0</v>
      </c>
      <c r="L87" s="280">
        <v>0</v>
      </c>
      <c r="M87" s="279"/>
      <c r="N87" s="279"/>
      <c r="O87" s="280">
        <v>0</v>
      </c>
      <c r="P87" s="279"/>
      <c r="Q87" s="279"/>
    </row>
    <row r="88" spans="1:17" s="139" customFormat="1" hidden="1" x14ac:dyDescent="0.25">
      <c r="A88" s="136" t="s">
        <v>143</v>
      </c>
      <c r="B88" s="278" t="s">
        <v>28</v>
      </c>
      <c r="C88" s="279"/>
      <c r="D88" s="279"/>
      <c r="E88" s="279"/>
      <c r="F88" s="279"/>
      <c r="G88" s="146"/>
      <c r="H88" s="280">
        <v>0</v>
      </c>
      <c r="I88" s="279"/>
      <c r="J88" s="147">
        <v>0</v>
      </c>
      <c r="K88" s="147">
        <v>0</v>
      </c>
      <c r="L88" s="280">
        <v>0</v>
      </c>
      <c r="M88" s="279"/>
      <c r="N88" s="279"/>
      <c r="O88" s="280">
        <v>0</v>
      </c>
      <c r="P88" s="279"/>
      <c r="Q88" s="279"/>
    </row>
    <row r="89" spans="1:17" s="139" customFormat="1" hidden="1" x14ac:dyDescent="0.25">
      <c r="A89" s="136" t="s">
        <v>96</v>
      </c>
      <c r="B89" s="278" t="s">
        <v>97</v>
      </c>
      <c r="C89" s="279"/>
      <c r="D89" s="279"/>
      <c r="E89" s="279"/>
      <c r="F89" s="279"/>
      <c r="G89" s="146"/>
      <c r="H89" s="280"/>
      <c r="I89" s="279"/>
      <c r="J89" s="147">
        <v>0</v>
      </c>
      <c r="K89" s="147">
        <v>0</v>
      </c>
      <c r="L89" s="280">
        <v>0</v>
      </c>
      <c r="M89" s="279"/>
      <c r="N89" s="279"/>
      <c r="O89" s="280">
        <v>0</v>
      </c>
      <c r="P89" s="279"/>
      <c r="Q89" s="279"/>
    </row>
    <row r="90" spans="1:17" s="139" customFormat="1" hidden="1" x14ac:dyDescent="0.25">
      <c r="A90" s="136" t="s">
        <v>96</v>
      </c>
      <c r="B90" s="278" t="s">
        <v>157</v>
      </c>
      <c r="C90" s="279"/>
      <c r="D90" s="279"/>
      <c r="E90" s="279"/>
      <c r="F90" s="279"/>
      <c r="G90" s="146"/>
      <c r="H90" s="280">
        <v>0</v>
      </c>
      <c r="I90" s="279"/>
      <c r="J90" s="147">
        <v>0</v>
      </c>
      <c r="K90" s="147">
        <v>0</v>
      </c>
      <c r="L90" s="280">
        <v>0</v>
      </c>
      <c r="M90" s="279"/>
      <c r="N90" s="279"/>
      <c r="O90" s="280">
        <v>0</v>
      </c>
      <c r="P90" s="279"/>
      <c r="Q90" s="279"/>
    </row>
    <row r="91" spans="1:17" s="139" customFormat="1" hidden="1" x14ac:dyDescent="0.25">
      <c r="A91" s="136" t="s">
        <v>136</v>
      </c>
      <c r="B91" s="278" t="s">
        <v>11</v>
      </c>
      <c r="C91" s="279"/>
      <c r="D91" s="279"/>
      <c r="E91" s="279"/>
      <c r="F91" s="279"/>
      <c r="G91" s="146"/>
      <c r="H91" s="280">
        <v>0</v>
      </c>
      <c r="I91" s="279"/>
      <c r="J91" s="147">
        <v>0</v>
      </c>
      <c r="K91" s="147">
        <v>0</v>
      </c>
      <c r="L91" s="280">
        <v>0</v>
      </c>
      <c r="M91" s="279"/>
      <c r="N91" s="279"/>
      <c r="O91" s="280">
        <v>0</v>
      </c>
      <c r="P91" s="279"/>
      <c r="Q91" s="279"/>
    </row>
    <row r="92" spans="1:17" s="139" customFormat="1" hidden="1" x14ac:dyDescent="0.25">
      <c r="A92" s="136" t="s">
        <v>137</v>
      </c>
      <c r="B92" s="278" t="s">
        <v>12</v>
      </c>
      <c r="C92" s="279"/>
      <c r="D92" s="279"/>
      <c r="E92" s="279"/>
      <c r="F92" s="279"/>
      <c r="G92" s="146"/>
      <c r="H92" s="280">
        <v>0</v>
      </c>
      <c r="I92" s="279"/>
      <c r="J92" s="147">
        <v>0</v>
      </c>
      <c r="K92" s="147">
        <v>0</v>
      </c>
      <c r="L92" s="280">
        <v>0</v>
      </c>
      <c r="M92" s="279"/>
      <c r="N92" s="279"/>
      <c r="O92" s="280">
        <v>0</v>
      </c>
      <c r="P92" s="279"/>
      <c r="Q92" s="279"/>
    </row>
    <row r="93" spans="1:17" s="139" customFormat="1" hidden="1" x14ac:dyDescent="0.25">
      <c r="A93" s="136" t="s">
        <v>142</v>
      </c>
      <c r="B93" s="278" t="s">
        <v>13</v>
      </c>
      <c r="C93" s="279"/>
      <c r="D93" s="279"/>
      <c r="E93" s="279"/>
      <c r="F93" s="279"/>
      <c r="G93" s="146"/>
      <c r="H93" s="280"/>
      <c r="I93" s="279"/>
      <c r="J93" s="147">
        <v>0</v>
      </c>
      <c r="K93" s="147">
        <v>0</v>
      </c>
      <c r="L93" s="280">
        <v>0</v>
      </c>
      <c r="M93" s="279"/>
      <c r="N93" s="279"/>
      <c r="O93" s="280">
        <v>0</v>
      </c>
      <c r="P93" s="279"/>
      <c r="Q93" s="279"/>
    </row>
    <row r="94" spans="1:17" s="139" customFormat="1" hidden="1" x14ac:dyDescent="0.25">
      <c r="A94" s="136" t="s">
        <v>143</v>
      </c>
      <c r="B94" s="278" t="s">
        <v>28</v>
      </c>
      <c r="C94" s="279"/>
      <c r="D94" s="279"/>
      <c r="E94" s="279"/>
      <c r="F94" s="279"/>
      <c r="G94" s="146"/>
      <c r="H94" s="280"/>
      <c r="I94" s="279"/>
      <c r="J94" s="147">
        <v>0</v>
      </c>
      <c r="K94" s="147">
        <v>0</v>
      </c>
      <c r="L94" s="280">
        <v>0</v>
      </c>
      <c r="M94" s="279"/>
      <c r="N94" s="279"/>
      <c r="O94" s="280">
        <v>0</v>
      </c>
      <c r="P94" s="279"/>
      <c r="Q94" s="279"/>
    </row>
    <row r="95" spans="1:17" s="139" customFormat="1" hidden="1" x14ac:dyDescent="0.25">
      <c r="A95" s="136" t="s">
        <v>98</v>
      </c>
      <c r="B95" s="278" t="s">
        <v>99</v>
      </c>
      <c r="C95" s="279"/>
      <c r="D95" s="279"/>
      <c r="E95" s="279"/>
      <c r="F95" s="279"/>
      <c r="G95" s="146"/>
      <c r="H95" s="280">
        <v>0</v>
      </c>
      <c r="I95" s="279"/>
      <c r="J95" s="147">
        <v>0</v>
      </c>
      <c r="K95" s="147">
        <v>0</v>
      </c>
      <c r="L95" s="280">
        <v>0</v>
      </c>
      <c r="M95" s="279"/>
      <c r="N95" s="279"/>
      <c r="O95" s="280">
        <v>0</v>
      </c>
      <c r="P95" s="279"/>
      <c r="Q95" s="279"/>
    </row>
    <row r="96" spans="1:17" s="139" customFormat="1" x14ac:dyDescent="0.25">
      <c r="A96" s="157" t="s">
        <v>98</v>
      </c>
      <c r="B96" s="274" t="s">
        <v>158</v>
      </c>
      <c r="C96" s="257"/>
      <c r="D96" s="257"/>
      <c r="E96" s="257"/>
      <c r="F96" s="257"/>
      <c r="G96" s="155">
        <v>0</v>
      </c>
      <c r="H96" s="256">
        <v>120875</v>
      </c>
      <c r="I96" s="257"/>
      <c r="J96" s="156">
        <v>0</v>
      </c>
      <c r="K96" s="156">
        <v>187000</v>
      </c>
      <c r="L96" s="256">
        <v>0</v>
      </c>
      <c r="M96" s="257"/>
      <c r="N96" s="257"/>
      <c r="O96" s="256">
        <v>0</v>
      </c>
      <c r="P96" s="257"/>
      <c r="Q96" s="257"/>
    </row>
    <row r="97" spans="1:17" s="139" customFormat="1" x14ac:dyDescent="0.25">
      <c r="A97" s="136" t="s">
        <v>136</v>
      </c>
      <c r="B97" s="278" t="s">
        <v>11</v>
      </c>
      <c r="C97" s="279"/>
      <c r="D97" s="279"/>
      <c r="E97" s="279"/>
      <c r="F97" s="279"/>
      <c r="G97" s="146">
        <v>0</v>
      </c>
      <c r="H97" s="280">
        <v>0</v>
      </c>
      <c r="I97" s="279"/>
      <c r="J97" s="147">
        <v>0</v>
      </c>
      <c r="K97" s="147">
        <v>0</v>
      </c>
      <c r="L97" s="280">
        <v>0</v>
      </c>
      <c r="M97" s="279"/>
      <c r="N97" s="279"/>
      <c r="O97" s="280">
        <v>0</v>
      </c>
      <c r="P97" s="279"/>
      <c r="Q97" s="279"/>
    </row>
    <row r="98" spans="1:17" s="139" customFormat="1" x14ac:dyDescent="0.25">
      <c r="A98" s="136" t="s">
        <v>137</v>
      </c>
      <c r="B98" s="278" t="s">
        <v>12</v>
      </c>
      <c r="C98" s="279"/>
      <c r="D98" s="279"/>
      <c r="E98" s="279"/>
      <c r="F98" s="279"/>
      <c r="G98" s="146">
        <v>0</v>
      </c>
      <c r="H98" s="280">
        <v>0</v>
      </c>
      <c r="I98" s="279"/>
      <c r="J98" s="147">
        <v>0</v>
      </c>
      <c r="K98" s="147">
        <v>0</v>
      </c>
      <c r="L98" s="280">
        <v>0</v>
      </c>
      <c r="M98" s="279"/>
      <c r="N98" s="279"/>
      <c r="O98" s="280">
        <v>0</v>
      </c>
      <c r="P98" s="279"/>
      <c r="Q98" s="279"/>
    </row>
    <row r="99" spans="1:17" s="139" customFormat="1" x14ac:dyDescent="0.25">
      <c r="A99" s="136" t="s">
        <v>138</v>
      </c>
      <c r="B99" s="278" t="s">
        <v>18</v>
      </c>
      <c r="C99" s="279"/>
      <c r="D99" s="279"/>
      <c r="E99" s="279"/>
      <c r="F99" s="279"/>
      <c r="G99" s="146">
        <v>0</v>
      </c>
      <c r="H99" s="280">
        <v>0</v>
      </c>
      <c r="I99" s="279"/>
      <c r="J99" s="147">
        <v>0</v>
      </c>
      <c r="K99" s="147">
        <v>0</v>
      </c>
      <c r="L99" s="280">
        <v>0</v>
      </c>
      <c r="M99" s="279"/>
      <c r="N99" s="279"/>
      <c r="O99" s="280">
        <v>0</v>
      </c>
      <c r="P99" s="279"/>
      <c r="Q99" s="279"/>
    </row>
    <row r="100" spans="1:17" s="139" customFormat="1" x14ac:dyDescent="0.25">
      <c r="A100" s="136" t="s">
        <v>142</v>
      </c>
      <c r="B100" s="278" t="s">
        <v>13</v>
      </c>
      <c r="C100" s="279"/>
      <c r="D100" s="279"/>
      <c r="E100" s="279"/>
      <c r="F100" s="279"/>
      <c r="G100" s="146">
        <v>0</v>
      </c>
      <c r="H100" s="280">
        <v>120875</v>
      </c>
      <c r="I100" s="279"/>
      <c r="J100" s="147">
        <v>0</v>
      </c>
      <c r="K100" s="147">
        <v>187000</v>
      </c>
      <c r="L100" s="280">
        <v>0</v>
      </c>
      <c r="M100" s="279"/>
      <c r="N100" s="279"/>
      <c r="O100" s="280">
        <v>0</v>
      </c>
      <c r="P100" s="279"/>
      <c r="Q100" s="279"/>
    </row>
    <row r="101" spans="1:17" s="139" customFormat="1" x14ac:dyDescent="0.25">
      <c r="A101" s="136" t="s">
        <v>143</v>
      </c>
      <c r="B101" s="278" t="s">
        <v>28</v>
      </c>
      <c r="C101" s="279"/>
      <c r="D101" s="279"/>
      <c r="E101" s="279"/>
      <c r="F101" s="279"/>
      <c r="G101" s="146">
        <v>0</v>
      </c>
      <c r="H101" s="280">
        <v>120875</v>
      </c>
      <c r="I101" s="279"/>
      <c r="J101" s="147">
        <v>0</v>
      </c>
      <c r="K101" s="147">
        <v>187000</v>
      </c>
      <c r="L101" s="280">
        <v>0</v>
      </c>
      <c r="M101" s="279"/>
      <c r="N101" s="279"/>
      <c r="O101" s="280">
        <v>0</v>
      </c>
      <c r="P101" s="279"/>
      <c r="Q101" s="279"/>
    </row>
    <row r="102" spans="1:17" s="139" customFormat="1" x14ac:dyDescent="0.25">
      <c r="A102" s="157" t="s">
        <v>161</v>
      </c>
      <c r="B102" s="274" t="s">
        <v>160</v>
      </c>
      <c r="C102" s="257"/>
      <c r="D102" s="257"/>
      <c r="E102" s="257"/>
      <c r="F102" s="257"/>
      <c r="G102" s="155">
        <v>161.19</v>
      </c>
      <c r="H102" s="256">
        <v>2381.3200000000002</v>
      </c>
      <c r="I102" s="257"/>
      <c r="J102" s="156">
        <v>0</v>
      </c>
      <c r="K102" s="156">
        <v>1205</v>
      </c>
      <c r="L102" s="256">
        <v>600</v>
      </c>
      <c r="M102" s="257"/>
      <c r="N102" s="257"/>
      <c r="O102" s="256">
        <v>600</v>
      </c>
      <c r="P102" s="257"/>
      <c r="Q102" s="257"/>
    </row>
    <row r="103" spans="1:17" s="139" customFormat="1" x14ac:dyDescent="0.25">
      <c r="A103" s="136" t="s">
        <v>168</v>
      </c>
      <c r="B103" s="278" t="s">
        <v>101</v>
      </c>
      <c r="C103" s="279"/>
      <c r="D103" s="279"/>
      <c r="E103" s="279"/>
      <c r="F103" s="279"/>
      <c r="G103" s="146">
        <v>161.19</v>
      </c>
      <c r="H103" s="280">
        <v>2381.3200000000002</v>
      </c>
      <c r="I103" s="279"/>
      <c r="J103" s="147">
        <v>0</v>
      </c>
      <c r="K103" s="147">
        <v>1205</v>
      </c>
      <c r="L103" s="280">
        <v>600</v>
      </c>
      <c r="M103" s="279"/>
      <c r="N103" s="279"/>
      <c r="O103" s="280">
        <v>600</v>
      </c>
      <c r="P103" s="279"/>
      <c r="Q103" s="279"/>
    </row>
    <row r="104" spans="1:17" s="139" customFormat="1" x14ac:dyDescent="0.25">
      <c r="A104" s="136" t="s">
        <v>136</v>
      </c>
      <c r="B104" s="278" t="s">
        <v>11</v>
      </c>
      <c r="C104" s="279"/>
      <c r="D104" s="279"/>
      <c r="E104" s="279"/>
      <c r="F104" s="279"/>
      <c r="G104" s="146">
        <v>161.9</v>
      </c>
      <c r="H104" s="280">
        <v>1521.32</v>
      </c>
      <c r="I104" s="279"/>
      <c r="J104" s="147">
        <v>0</v>
      </c>
      <c r="K104" s="147">
        <v>1205</v>
      </c>
      <c r="L104" s="280">
        <v>600</v>
      </c>
      <c r="M104" s="279"/>
      <c r="N104" s="279"/>
      <c r="O104" s="280">
        <v>600</v>
      </c>
      <c r="P104" s="279"/>
      <c r="Q104" s="279"/>
    </row>
    <row r="105" spans="1:17" s="139" customFormat="1" x14ac:dyDescent="0.25">
      <c r="A105" s="136" t="s">
        <v>138</v>
      </c>
      <c r="B105" s="278" t="s">
        <v>18</v>
      </c>
      <c r="C105" s="279"/>
      <c r="D105" s="279"/>
      <c r="E105" s="279"/>
      <c r="F105" s="279"/>
      <c r="G105" s="146">
        <v>0</v>
      </c>
      <c r="H105" s="280">
        <v>1521.32</v>
      </c>
      <c r="I105" s="279"/>
      <c r="J105" s="147">
        <v>0</v>
      </c>
      <c r="K105" s="147">
        <v>1205</v>
      </c>
      <c r="L105" s="280">
        <v>600</v>
      </c>
      <c r="M105" s="279"/>
      <c r="N105" s="279"/>
      <c r="O105" s="280">
        <v>600</v>
      </c>
      <c r="P105" s="279"/>
      <c r="Q105" s="279"/>
    </row>
    <row r="106" spans="1:17" s="139" customFormat="1" x14ac:dyDescent="0.25">
      <c r="A106" s="136" t="s">
        <v>142</v>
      </c>
      <c r="B106" s="278" t="s">
        <v>13</v>
      </c>
      <c r="C106" s="279"/>
      <c r="D106" s="279"/>
      <c r="E106" s="279"/>
      <c r="F106" s="279"/>
      <c r="G106" s="146">
        <v>0</v>
      </c>
      <c r="H106" s="280">
        <v>860</v>
      </c>
      <c r="I106" s="279"/>
      <c r="J106" s="147">
        <v>0</v>
      </c>
      <c r="K106" s="147">
        <v>0</v>
      </c>
      <c r="L106" s="280">
        <v>0</v>
      </c>
      <c r="M106" s="279"/>
      <c r="N106" s="279"/>
      <c r="O106" s="280">
        <v>0</v>
      </c>
      <c r="P106" s="279"/>
      <c r="Q106" s="279"/>
    </row>
    <row r="107" spans="1:17" s="139" customFormat="1" x14ac:dyDescent="0.25">
      <c r="A107" s="136" t="s">
        <v>143</v>
      </c>
      <c r="B107" s="278" t="s">
        <v>28</v>
      </c>
      <c r="C107" s="279"/>
      <c r="D107" s="279"/>
      <c r="E107" s="279"/>
      <c r="F107" s="279"/>
      <c r="G107" s="146">
        <v>0</v>
      </c>
      <c r="H107" s="280">
        <v>860</v>
      </c>
      <c r="I107" s="279"/>
      <c r="J107" s="147">
        <v>0</v>
      </c>
      <c r="K107" s="147">
        <v>0</v>
      </c>
      <c r="L107" s="280">
        <v>0</v>
      </c>
      <c r="M107" s="279"/>
      <c r="N107" s="279"/>
      <c r="O107" s="280">
        <v>0</v>
      </c>
      <c r="P107" s="279"/>
      <c r="Q107" s="279"/>
    </row>
    <row r="108" spans="1:17" s="139" customFormat="1" hidden="1" x14ac:dyDescent="0.25">
      <c r="A108" s="136" t="s">
        <v>100</v>
      </c>
      <c r="B108" s="278" t="s">
        <v>101</v>
      </c>
      <c r="C108" s="279"/>
      <c r="D108" s="279"/>
      <c r="E108" s="279"/>
      <c r="F108" s="279"/>
      <c r="G108" s="146"/>
      <c r="H108" s="280">
        <v>0</v>
      </c>
      <c r="I108" s="279"/>
      <c r="J108" s="147">
        <v>0</v>
      </c>
      <c r="K108" s="147">
        <v>0</v>
      </c>
      <c r="L108" s="280">
        <v>0</v>
      </c>
      <c r="M108" s="279"/>
      <c r="N108" s="279"/>
      <c r="O108" s="280">
        <v>0</v>
      </c>
      <c r="P108" s="279"/>
      <c r="Q108" s="279"/>
    </row>
    <row r="109" spans="1:17" s="139" customFormat="1" hidden="1" x14ac:dyDescent="0.25">
      <c r="A109" s="136" t="s">
        <v>136</v>
      </c>
      <c r="B109" s="278" t="s">
        <v>11</v>
      </c>
      <c r="C109" s="279"/>
      <c r="D109" s="279"/>
      <c r="E109" s="279"/>
      <c r="F109" s="279"/>
      <c r="G109" s="146"/>
      <c r="H109" s="280">
        <v>0</v>
      </c>
      <c r="I109" s="279"/>
      <c r="J109" s="147">
        <v>0</v>
      </c>
      <c r="K109" s="147">
        <v>0</v>
      </c>
      <c r="L109" s="280">
        <v>0</v>
      </c>
      <c r="M109" s="279"/>
      <c r="N109" s="279"/>
      <c r="O109" s="280">
        <v>0</v>
      </c>
      <c r="P109" s="279"/>
      <c r="Q109" s="279"/>
    </row>
    <row r="110" spans="1:17" s="139" customFormat="1" hidden="1" x14ac:dyDescent="0.25">
      <c r="A110" s="136" t="s">
        <v>138</v>
      </c>
      <c r="B110" s="278" t="s">
        <v>18</v>
      </c>
      <c r="C110" s="279"/>
      <c r="D110" s="279"/>
      <c r="E110" s="279"/>
      <c r="F110" s="279"/>
      <c r="G110" s="146"/>
      <c r="H110" s="280">
        <v>0</v>
      </c>
      <c r="I110" s="279"/>
      <c r="J110" s="147">
        <v>0</v>
      </c>
      <c r="K110" s="147">
        <v>0</v>
      </c>
      <c r="L110" s="280">
        <v>0</v>
      </c>
      <c r="M110" s="279"/>
      <c r="N110" s="279"/>
      <c r="O110" s="280">
        <v>0</v>
      </c>
      <c r="P110" s="279"/>
      <c r="Q110" s="279"/>
    </row>
    <row r="111" spans="1:17" s="139" customFormat="1" hidden="1" x14ac:dyDescent="0.25">
      <c r="A111" s="136" t="s">
        <v>142</v>
      </c>
      <c r="B111" s="278" t="s">
        <v>13</v>
      </c>
      <c r="C111" s="279"/>
      <c r="D111" s="279"/>
      <c r="E111" s="279"/>
      <c r="F111" s="279"/>
      <c r="G111" s="146"/>
      <c r="H111" s="280">
        <v>0</v>
      </c>
      <c r="I111" s="279"/>
      <c r="J111" s="147">
        <v>0</v>
      </c>
      <c r="K111" s="147">
        <v>0</v>
      </c>
      <c r="L111" s="280">
        <v>0</v>
      </c>
      <c r="M111" s="279"/>
      <c r="N111" s="279"/>
      <c r="O111" s="280">
        <v>0</v>
      </c>
      <c r="P111" s="279"/>
      <c r="Q111" s="279"/>
    </row>
    <row r="112" spans="1:17" s="139" customFormat="1" hidden="1" x14ac:dyDescent="0.25">
      <c r="A112" s="136" t="s">
        <v>143</v>
      </c>
      <c r="B112" s="278" t="s">
        <v>28</v>
      </c>
      <c r="C112" s="279"/>
      <c r="D112" s="279"/>
      <c r="E112" s="279"/>
      <c r="F112" s="279"/>
      <c r="G112" s="146"/>
      <c r="H112" s="280">
        <v>0</v>
      </c>
      <c r="I112" s="279"/>
      <c r="J112" s="147">
        <v>0</v>
      </c>
      <c r="K112" s="147">
        <v>0</v>
      </c>
      <c r="L112" s="280">
        <v>0</v>
      </c>
      <c r="M112" s="279"/>
      <c r="N112" s="279"/>
      <c r="O112" s="280">
        <v>0</v>
      </c>
      <c r="P112" s="279"/>
      <c r="Q112" s="279"/>
    </row>
    <row r="113" spans="1:17" s="139" customFormat="1" x14ac:dyDescent="0.25">
      <c r="A113" s="136" t="s">
        <v>102</v>
      </c>
      <c r="B113" s="278" t="s">
        <v>103</v>
      </c>
      <c r="C113" s="279"/>
      <c r="D113" s="279"/>
      <c r="E113" s="279"/>
      <c r="F113" s="279"/>
      <c r="G113" s="146">
        <v>0</v>
      </c>
      <c r="H113" s="280">
        <v>0</v>
      </c>
      <c r="I113" s="279"/>
      <c r="J113" s="147">
        <v>0</v>
      </c>
      <c r="K113" s="147">
        <v>0</v>
      </c>
      <c r="L113" s="280">
        <v>0</v>
      </c>
      <c r="M113" s="279"/>
      <c r="N113" s="279"/>
      <c r="O113" s="280">
        <v>0</v>
      </c>
      <c r="P113" s="279"/>
      <c r="Q113" s="279"/>
    </row>
    <row r="114" spans="1:17" s="139" customFormat="1" x14ac:dyDescent="0.25">
      <c r="A114" s="136" t="s">
        <v>102</v>
      </c>
      <c r="B114" s="278" t="s">
        <v>163</v>
      </c>
      <c r="C114" s="279"/>
      <c r="D114" s="279"/>
      <c r="E114" s="279"/>
      <c r="F114" s="279"/>
      <c r="G114" s="146">
        <v>0</v>
      </c>
      <c r="H114" s="280">
        <v>0</v>
      </c>
      <c r="I114" s="279"/>
      <c r="J114" s="147">
        <v>0</v>
      </c>
      <c r="K114" s="147">
        <v>0</v>
      </c>
      <c r="L114" s="280">
        <v>0</v>
      </c>
      <c r="M114" s="279"/>
      <c r="N114" s="279"/>
      <c r="O114" s="280">
        <v>0</v>
      </c>
      <c r="P114" s="279"/>
      <c r="Q114" s="279"/>
    </row>
    <row r="115" spans="1:17" s="139" customFormat="1" x14ac:dyDescent="0.25">
      <c r="A115" s="136" t="s">
        <v>136</v>
      </c>
      <c r="B115" s="278" t="s">
        <v>11</v>
      </c>
      <c r="C115" s="279"/>
      <c r="D115" s="279"/>
      <c r="E115" s="279"/>
      <c r="F115" s="279"/>
      <c r="G115" s="146">
        <v>0</v>
      </c>
      <c r="H115" s="280">
        <v>0</v>
      </c>
      <c r="I115" s="279"/>
      <c r="J115" s="147">
        <v>0</v>
      </c>
      <c r="K115" s="147">
        <v>0</v>
      </c>
      <c r="L115" s="280">
        <v>0</v>
      </c>
      <c r="M115" s="279"/>
      <c r="N115" s="279"/>
      <c r="O115" s="280">
        <v>0</v>
      </c>
      <c r="P115" s="279"/>
      <c r="Q115" s="279"/>
    </row>
    <row r="116" spans="1:17" s="139" customFormat="1" x14ac:dyDescent="0.25">
      <c r="A116" s="136" t="s">
        <v>138</v>
      </c>
      <c r="B116" s="278" t="s">
        <v>18</v>
      </c>
      <c r="C116" s="279"/>
      <c r="D116" s="279"/>
      <c r="E116" s="279"/>
      <c r="F116" s="279"/>
      <c r="G116" s="146">
        <v>0</v>
      </c>
      <c r="H116" s="280">
        <v>0</v>
      </c>
      <c r="I116" s="279"/>
      <c r="J116" s="147">
        <v>0</v>
      </c>
      <c r="K116" s="147">
        <v>0</v>
      </c>
      <c r="L116" s="280">
        <v>0</v>
      </c>
      <c r="M116" s="279"/>
      <c r="N116" s="279"/>
      <c r="O116" s="280">
        <v>0</v>
      </c>
      <c r="P116" s="279"/>
      <c r="Q116" s="279"/>
    </row>
    <row r="117" spans="1:17" s="139" customFormat="1" x14ac:dyDescent="0.25">
      <c r="A117" s="136" t="s">
        <v>142</v>
      </c>
      <c r="B117" s="278" t="s">
        <v>13</v>
      </c>
      <c r="C117" s="279"/>
      <c r="D117" s="279"/>
      <c r="E117" s="279"/>
      <c r="F117" s="279"/>
      <c r="G117" s="146">
        <v>0</v>
      </c>
      <c r="H117" s="280">
        <v>0</v>
      </c>
      <c r="I117" s="279"/>
      <c r="J117" s="147">
        <v>0</v>
      </c>
      <c r="K117" s="147">
        <v>0</v>
      </c>
      <c r="L117" s="280">
        <v>0</v>
      </c>
      <c r="M117" s="279"/>
      <c r="N117" s="279"/>
      <c r="O117" s="280">
        <v>0</v>
      </c>
      <c r="P117" s="279"/>
      <c r="Q117" s="279"/>
    </row>
    <row r="118" spans="1:17" s="139" customFormat="1" x14ac:dyDescent="0.25">
      <c r="A118" s="136" t="s">
        <v>143</v>
      </c>
      <c r="B118" s="278" t="s">
        <v>28</v>
      </c>
      <c r="C118" s="279"/>
      <c r="D118" s="279"/>
      <c r="E118" s="279"/>
      <c r="F118" s="279"/>
      <c r="G118" s="146">
        <v>0</v>
      </c>
      <c r="H118" s="280">
        <v>0</v>
      </c>
      <c r="I118" s="279"/>
      <c r="J118" s="147">
        <v>0</v>
      </c>
      <c r="K118" s="147">
        <v>0</v>
      </c>
      <c r="L118" s="280">
        <v>0</v>
      </c>
      <c r="M118" s="279"/>
      <c r="N118" s="279"/>
      <c r="O118" s="280">
        <v>0</v>
      </c>
      <c r="P118" s="279"/>
      <c r="Q118" s="279"/>
    </row>
    <row r="119" spans="1:17" s="139" customFormat="1" ht="29.25" customHeight="1" x14ac:dyDescent="0.25">
      <c r="A119" s="143" t="s">
        <v>104</v>
      </c>
      <c r="B119" s="271" t="s">
        <v>105</v>
      </c>
      <c r="C119" s="272"/>
      <c r="D119" s="272"/>
      <c r="E119" s="272"/>
      <c r="F119" s="272"/>
      <c r="G119" s="144">
        <v>0</v>
      </c>
      <c r="H119" s="273">
        <v>0</v>
      </c>
      <c r="I119" s="272"/>
      <c r="J119" s="145">
        <v>0</v>
      </c>
      <c r="K119" s="145">
        <v>111</v>
      </c>
      <c r="L119" s="273">
        <v>111</v>
      </c>
      <c r="M119" s="272"/>
      <c r="N119" s="272"/>
      <c r="O119" s="273">
        <v>111</v>
      </c>
      <c r="P119" s="272"/>
      <c r="Q119" s="272"/>
    </row>
    <row r="120" spans="1:17" s="139" customFormat="1" x14ac:dyDescent="0.25">
      <c r="A120" s="157" t="s">
        <v>84</v>
      </c>
      <c r="B120" s="274" t="s">
        <v>85</v>
      </c>
      <c r="C120" s="257"/>
      <c r="D120" s="257"/>
      <c r="E120" s="257"/>
      <c r="F120" s="257"/>
      <c r="G120" s="155">
        <v>0</v>
      </c>
      <c r="H120" s="256">
        <v>0</v>
      </c>
      <c r="I120" s="257"/>
      <c r="J120" s="156">
        <v>0</v>
      </c>
      <c r="K120" s="156">
        <v>111</v>
      </c>
      <c r="L120" s="256">
        <v>111</v>
      </c>
      <c r="M120" s="257"/>
      <c r="N120" s="257"/>
      <c r="O120" s="256">
        <v>111</v>
      </c>
      <c r="P120" s="257"/>
      <c r="Q120" s="257"/>
    </row>
    <row r="121" spans="1:17" s="139" customFormat="1" x14ac:dyDescent="0.25">
      <c r="A121" s="136" t="s">
        <v>136</v>
      </c>
      <c r="B121" s="278" t="s">
        <v>11</v>
      </c>
      <c r="C121" s="279"/>
      <c r="D121" s="279"/>
      <c r="E121" s="279"/>
      <c r="F121" s="279"/>
      <c r="G121" s="146">
        <v>0</v>
      </c>
      <c r="H121" s="280">
        <v>0</v>
      </c>
      <c r="I121" s="279"/>
      <c r="J121" s="147">
        <v>0</v>
      </c>
      <c r="K121" s="147">
        <v>111</v>
      </c>
      <c r="L121" s="280">
        <v>111</v>
      </c>
      <c r="M121" s="279"/>
      <c r="N121" s="279"/>
      <c r="O121" s="280">
        <v>111</v>
      </c>
      <c r="P121" s="279"/>
      <c r="Q121" s="279"/>
    </row>
    <row r="122" spans="1:17" s="139" customFormat="1" x14ac:dyDescent="0.25">
      <c r="A122" s="136" t="s">
        <v>137</v>
      </c>
      <c r="B122" s="278" t="s">
        <v>12</v>
      </c>
      <c r="C122" s="279"/>
      <c r="D122" s="279"/>
      <c r="E122" s="279"/>
      <c r="F122" s="279"/>
      <c r="G122" s="146">
        <v>0</v>
      </c>
      <c r="H122" s="280">
        <v>0</v>
      </c>
      <c r="I122" s="279"/>
      <c r="J122" s="147">
        <v>0</v>
      </c>
      <c r="K122" s="147">
        <v>50</v>
      </c>
      <c r="L122" s="280">
        <v>50</v>
      </c>
      <c r="M122" s="279"/>
      <c r="N122" s="279"/>
      <c r="O122" s="280">
        <v>50</v>
      </c>
      <c r="P122" s="279"/>
      <c r="Q122" s="279"/>
    </row>
    <row r="123" spans="1:17" s="139" customFormat="1" x14ac:dyDescent="0.25">
      <c r="A123" s="136" t="s">
        <v>138</v>
      </c>
      <c r="B123" s="278" t="s">
        <v>18</v>
      </c>
      <c r="C123" s="279"/>
      <c r="D123" s="279"/>
      <c r="E123" s="279"/>
      <c r="F123" s="279"/>
      <c r="G123" s="146">
        <v>0</v>
      </c>
      <c r="H123" s="280">
        <v>0</v>
      </c>
      <c r="I123" s="279"/>
      <c r="J123" s="147">
        <v>0</v>
      </c>
      <c r="K123" s="147">
        <v>61</v>
      </c>
      <c r="L123" s="280">
        <v>61</v>
      </c>
      <c r="M123" s="279"/>
      <c r="N123" s="279"/>
      <c r="O123" s="280">
        <v>61</v>
      </c>
      <c r="P123" s="279"/>
      <c r="Q123" s="279"/>
    </row>
    <row r="124" spans="1:17" s="139" customFormat="1" ht="28.5" customHeight="1" x14ac:dyDescent="0.25">
      <c r="A124" s="143" t="s">
        <v>194</v>
      </c>
      <c r="B124" s="271" t="s">
        <v>195</v>
      </c>
      <c r="C124" s="272"/>
      <c r="D124" s="272"/>
      <c r="E124" s="272"/>
      <c r="F124" s="272"/>
      <c r="G124" s="144">
        <v>0</v>
      </c>
      <c r="H124" s="273">
        <v>0</v>
      </c>
      <c r="I124" s="272"/>
      <c r="J124" s="145">
        <v>0</v>
      </c>
      <c r="K124" s="145">
        <v>120000</v>
      </c>
      <c r="L124" s="273">
        <v>50000</v>
      </c>
      <c r="M124" s="272"/>
      <c r="N124" s="272"/>
      <c r="O124" s="273">
        <v>0</v>
      </c>
      <c r="P124" s="272"/>
      <c r="Q124" s="272"/>
    </row>
    <row r="125" spans="1:17" s="139" customFormat="1" x14ac:dyDescent="0.25">
      <c r="A125" s="157" t="s">
        <v>84</v>
      </c>
      <c r="B125" s="274" t="s">
        <v>85</v>
      </c>
      <c r="C125" s="257"/>
      <c r="D125" s="257"/>
      <c r="E125" s="257"/>
      <c r="F125" s="257"/>
      <c r="G125" s="155">
        <v>0</v>
      </c>
      <c r="H125" s="256">
        <v>0</v>
      </c>
      <c r="I125" s="257"/>
      <c r="J125" s="156">
        <v>0</v>
      </c>
      <c r="K125" s="156">
        <v>120000</v>
      </c>
      <c r="L125" s="256">
        <v>50000</v>
      </c>
      <c r="M125" s="257"/>
      <c r="N125" s="257"/>
      <c r="O125" s="256">
        <v>0</v>
      </c>
      <c r="P125" s="257"/>
      <c r="Q125" s="257"/>
    </row>
    <row r="126" spans="1:17" s="139" customFormat="1" x14ac:dyDescent="0.25">
      <c r="A126" s="136" t="s">
        <v>136</v>
      </c>
      <c r="B126" s="278" t="s">
        <v>11</v>
      </c>
      <c r="C126" s="279"/>
      <c r="D126" s="279"/>
      <c r="E126" s="279"/>
      <c r="F126" s="279"/>
      <c r="G126" s="146">
        <v>0</v>
      </c>
      <c r="H126" s="280">
        <v>0</v>
      </c>
      <c r="I126" s="279"/>
      <c r="J126" s="147">
        <v>0</v>
      </c>
      <c r="K126" s="147">
        <v>120000</v>
      </c>
      <c r="L126" s="280">
        <v>50000</v>
      </c>
      <c r="M126" s="279"/>
      <c r="N126" s="279"/>
      <c r="O126" s="280">
        <v>0</v>
      </c>
      <c r="P126" s="279"/>
      <c r="Q126" s="279"/>
    </row>
    <row r="127" spans="1:17" s="139" customFormat="1" x14ac:dyDescent="0.25">
      <c r="A127" s="136" t="s">
        <v>138</v>
      </c>
      <c r="B127" s="278" t="s">
        <v>18</v>
      </c>
      <c r="C127" s="279"/>
      <c r="D127" s="279"/>
      <c r="E127" s="279"/>
      <c r="F127" s="279"/>
      <c r="G127" s="146">
        <v>0</v>
      </c>
      <c r="H127" s="280">
        <v>0</v>
      </c>
      <c r="I127" s="279"/>
      <c r="J127" s="147">
        <v>0</v>
      </c>
      <c r="K127" s="147">
        <v>120000</v>
      </c>
      <c r="L127" s="280">
        <v>50000</v>
      </c>
      <c r="M127" s="279"/>
      <c r="N127" s="279"/>
      <c r="O127" s="280">
        <v>0</v>
      </c>
      <c r="P127" s="279"/>
      <c r="Q127" s="279"/>
    </row>
    <row r="128" spans="1:17" s="139" customFormat="1" ht="27" customHeight="1" x14ac:dyDescent="0.25">
      <c r="A128" s="143" t="s">
        <v>106</v>
      </c>
      <c r="B128" s="271" t="s">
        <v>107</v>
      </c>
      <c r="C128" s="272"/>
      <c r="D128" s="272"/>
      <c r="E128" s="272"/>
      <c r="F128" s="272"/>
      <c r="G128" s="144">
        <v>11716.06</v>
      </c>
      <c r="H128" s="273">
        <v>13750</v>
      </c>
      <c r="I128" s="272"/>
      <c r="J128" s="145">
        <v>0</v>
      </c>
      <c r="K128" s="145">
        <v>13850</v>
      </c>
      <c r="L128" s="273">
        <v>13850</v>
      </c>
      <c r="M128" s="272"/>
      <c r="N128" s="272"/>
      <c r="O128" s="273">
        <v>13850</v>
      </c>
      <c r="P128" s="272"/>
      <c r="Q128" s="272"/>
    </row>
    <row r="129" spans="1:17" s="139" customFormat="1" x14ac:dyDescent="0.25">
      <c r="A129" s="157" t="s">
        <v>84</v>
      </c>
      <c r="B129" s="274" t="s">
        <v>85</v>
      </c>
      <c r="C129" s="257"/>
      <c r="D129" s="257"/>
      <c r="E129" s="257"/>
      <c r="F129" s="257"/>
      <c r="G129" s="155">
        <v>11716.06</v>
      </c>
      <c r="H129" s="256">
        <v>13750</v>
      </c>
      <c r="I129" s="257"/>
      <c r="J129" s="156">
        <v>0</v>
      </c>
      <c r="K129" s="156">
        <v>13850</v>
      </c>
      <c r="L129" s="256">
        <v>13850</v>
      </c>
      <c r="M129" s="257"/>
      <c r="N129" s="257"/>
      <c r="O129" s="256">
        <v>13850</v>
      </c>
      <c r="P129" s="257"/>
      <c r="Q129" s="257"/>
    </row>
    <row r="130" spans="1:17" s="139" customFormat="1" x14ac:dyDescent="0.25">
      <c r="A130" s="136" t="s">
        <v>136</v>
      </c>
      <c r="B130" s="278" t="s">
        <v>11</v>
      </c>
      <c r="C130" s="279"/>
      <c r="D130" s="279"/>
      <c r="E130" s="279"/>
      <c r="F130" s="279"/>
      <c r="G130" s="146">
        <f>G131</f>
        <v>1619.3599999999988</v>
      </c>
      <c r="H130" s="280">
        <v>10250</v>
      </c>
      <c r="I130" s="279"/>
      <c r="J130" s="147">
        <v>0</v>
      </c>
      <c r="K130" s="147">
        <v>10350</v>
      </c>
      <c r="L130" s="280">
        <v>10350</v>
      </c>
      <c r="M130" s="279"/>
      <c r="N130" s="279"/>
      <c r="O130" s="280">
        <v>10350</v>
      </c>
      <c r="P130" s="279"/>
      <c r="Q130" s="279"/>
    </row>
    <row r="131" spans="1:17" s="139" customFormat="1" x14ac:dyDescent="0.25">
      <c r="A131" s="136" t="s">
        <v>138</v>
      </c>
      <c r="B131" s="278" t="s">
        <v>18</v>
      </c>
      <c r="C131" s="279"/>
      <c r="D131" s="279"/>
      <c r="E131" s="279"/>
      <c r="F131" s="279"/>
      <c r="G131" s="146">
        <f>G129-G133</f>
        <v>1619.3599999999988</v>
      </c>
      <c r="H131" s="280">
        <v>10250</v>
      </c>
      <c r="I131" s="279"/>
      <c r="J131" s="147">
        <v>0</v>
      </c>
      <c r="K131" s="147">
        <v>10350</v>
      </c>
      <c r="L131" s="280">
        <v>10350</v>
      </c>
      <c r="M131" s="279"/>
      <c r="N131" s="279"/>
      <c r="O131" s="280">
        <v>10350</v>
      </c>
      <c r="P131" s="279"/>
      <c r="Q131" s="279"/>
    </row>
    <row r="132" spans="1:17" s="139" customFormat="1" x14ac:dyDescent="0.25">
      <c r="A132" s="136" t="s">
        <v>142</v>
      </c>
      <c r="B132" s="278" t="s">
        <v>13</v>
      </c>
      <c r="C132" s="279"/>
      <c r="D132" s="279"/>
      <c r="E132" s="279"/>
      <c r="F132" s="279"/>
      <c r="G132" s="146">
        <v>10096.700000000001</v>
      </c>
      <c r="H132" s="280">
        <v>3500</v>
      </c>
      <c r="I132" s="279"/>
      <c r="J132" s="147">
        <v>0</v>
      </c>
      <c r="K132" s="147">
        <v>3500</v>
      </c>
      <c r="L132" s="280">
        <v>3500</v>
      </c>
      <c r="M132" s="279"/>
      <c r="N132" s="279"/>
      <c r="O132" s="280">
        <v>3500</v>
      </c>
      <c r="P132" s="279"/>
      <c r="Q132" s="279"/>
    </row>
    <row r="133" spans="1:17" s="139" customFormat="1" x14ac:dyDescent="0.25">
      <c r="A133" s="136" t="s">
        <v>143</v>
      </c>
      <c r="B133" s="278" t="s">
        <v>28</v>
      </c>
      <c r="C133" s="279"/>
      <c r="D133" s="279"/>
      <c r="E133" s="279"/>
      <c r="F133" s="279"/>
      <c r="G133" s="146">
        <v>10096.700000000001</v>
      </c>
      <c r="H133" s="280">
        <v>3500</v>
      </c>
      <c r="I133" s="279"/>
      <c r="J133" s="147">
        <v>0</v>
      </c>
      <c r="K133" s="147">
        <v>3500</v>
      </c>
      <c r="L133" s="280">
        <v>3500</v>
      </c>
      <c r="M133" s="279"/>
      <c r="N133" s="279"/>
      <c r="O133" s="280">
        <v>3500</v>
      </c>
      <c r="P133" s="279"/>
      <c r="Q133" s="279"/>
    </row>
    <row r="134" spans="1:17" s="139" customFormat="1" ht="27.75" customHeight="1" x14ac:dyDescent="0.25">
      <c r="A134" s="143" t="s">
        <v>108</v>
      </c>
      <c r="B134" s="271" t="s">
        <v>109</v>
      </c>
      <c r="C134" s="272"/>
      <c r="D134" s="272"/>
      <c r="E134" s="272"/>
      <c r="F134" s="272"/>
      <c r="G134" s="144">
        <f>4883.26+2641.2+2004.49</f>
        <v>9528.9500000000007</v>
      </c>
      <c r="H134" s="273">
        <v>12692.45</v>
      </c>
      <c r="I134" s="272"/>
      <c r="J134" s="145">
        <v>0</v>
      </c>
      <c r="K134" s="145">
        <f>13455.76-482.93</f>
        <v>12972.83</v>
      </c>
      <c r="L134" s="273">
        <v>8628.3700000000008</v>
      </c>
      <c r="M134" s="272"/>
      <c r="N134" s="272"/>
      <c r="O134" s="273">
        <v>482.93</v>
      </c>
      <c r="P134" s="272"/>
      <c r="Q134" s="272"/>
    </row>
    <row r="135" spans="1:17" s="139" customFormat="1" x14ac:dyDescent="0.25">
      <c r="A135" s="157" t="s">
        <v>84</v>
      </c>
      <c r="B135" s="274" t="s">
        <v>85</v>
      </c>
      <c r="C135" s="257"/>
      <c r="D135" s="257"/>
      <c r="E135" s="257"/>
      <c r="F135" s="257"/>
      <c r="G135" s="155">
        <f>246.59+282.97</f>
        <v>529.56000000000006</v>
      </c>
      <c r="H135" s="256">
        <v>1359.81</v>
      </c>
      <c r="I135" s="257"/>
      <c r="J135" s="156">
        <v>0</v>
      </c>
      <c r="K135" s="156">
        <v>1441.59</v>
      </c>
      <c r="L135" s="256">
        <v>924.41</v>
      </c>
      <c r="M135" s="257"/>
      <c r="N135" s="257"/>
      <c r="O135" s="256">
        <v>51.74</v>
      </c>
      <c r="P135" s="257"/>
      <c r="Q135" s="257"/>
    </row>
    <row r="136" spans="1:17" s="139" customFormat="1" x14ac:dyDescent="0.25">
      <c r="A136" s="136" t="s">
        <v>136</v>
      </c>
      <c r="B136" s="278" t="s">
        <v>11</v>
      </c>
      <c r="C136" s="279"/>
      <c r="D136" s="279"/>
      <c r="E136" s="279"/>
      <c r="F136" s="279"/>
      <c r="G136" s="146">
        <v>529.55999999999995</v>
      </c>
      <c r="H136" s="280">
        <v>1359.81</v>
      </c>
      <c r="I136" s="279"/>
      <c r="J136" s="147">
        <v>0</v>
      </c>
      <c r="K136" s="147">
        <v>1389.85</v>
      </c>
      <c r="L136" s="280">
        <v>924.41</v>
      </c>
      <c r="M136" s="279"/>
      <c r="N136" s="279"/>
      <c r="O136" s="280">
        <v>51.74</v>
      </c>
      <c r="P136" s="279"/>
      <c r="Q136" s="279"/>
    </row>
    <row r="137" spans="1:17" s="139" customFormat="1" x14ac:dyDescent="0.25">
      <c r="A137" s="136" t="s">
        <v>137</v>
      </c>
      <c r="B137" s="278" t="s">
        <v>12</v>
      </c>
      <c r="C137" s="279"/>
      <c r="D137" s="279"/>
      <c r="E137" s="279"/>
      <c r="F137" s="279"/>
      <c r="G137" s="146">
        <f>234.71+240.96+32.14</f>
        <v>507.81</v>
      </c>
      <c r="H137" s="280">
        <v>1278.01</v>
      </c>
      <c r="I137" s="279"/>
      <c r="J137" s="147">
        <v>0</v>
      </c>
      <c r="K137" s="147">
        <v>1294.47</v>
      </c>
      <c r="L137" s="280">
        <v>852.55</v>
      </c>
      <c r="M137" s="279"/>
      <c r="N137" s="279"/>
      <c r="O137" s="280">
        <v>47.82</v>
      </c>
      <c r="P137" s="279"/>
      <c r="Q137" s="279"/>
    </row>
    <row r="138" spans="1:17" s="139" customFormat="1" x14ac:dyDescent="0.25">
      <c r="A138" s="136" t="s">
        <v>138</v>
      </c>
      <c r="B138" s="278" t="s">
        <v>18</v>
      </c>
      <c r="C138" s="279"/>
      <c r="D138" s="279"/>
      <c r="E138" s="279"/>
      <c r="F138" s="279"/>
      <c r="G138" s="146">
        <f>11.88+9.87</f>
        <v>21.75</v>
      </c>
      <c r="H138" s="280">
        <v>81.8</v>
      </c>
      <c r="I138" s="279"/>
      <c r="J138" s="147">
        <v>0</v>
      </c>
      <c r="K138" s="147">
        <v>95.38</v>
      </c>
      <c r="L138" s="280">
        <v>71.86</v>
      </c>
      <c r="M138" s="279"/>
      <c r="N138" s="279"/>
      <c r="O138" s="280">
        <v>3.92</v>
      </c>
      <c r="P138" s="279"/>
      <c r="Q138" s="279"/>
    </row>
    <row r="139" spans="1:17" s="139" customFormat="1" x14ac:dyDescent="0.25">
      <c r="A139" s="157" t="s">
        <v>150</v>
      </c>
      <c r="B139" s="274" t="s">
        <v>151</v>
      </c>
      <c r="C139" s="257"/>
      <c r="D139" s="257"/>
      <c r="E139" s="257"/>
      <c r="F139" s="257"/>
      <c r="G139" s="155">
        <f>695.53+353.74</f>
        <v>1049.27</v>
      </c>
      <c r="H139" s="256">
        <v>1699.9</v>
      </c>
      <c r="I139" s="257"/>
      <c r="J139" s="156">
        <v>0</v>
      </c>
      <c r="K139" s="156">
        <v>1737.45</v>
      </c>
      <c r="L139" s="256">
        <v>1155.5999999999999</v>
      </c>
      <c r="M139" s="257"/>
      <c r="N139" s="257"/>
      <c r="O139" s="256">
        <v>64.680000000000007</v>
      </c>
      <c r="P139" s="257"/>
      <c r="Q139" s="257"/>
    </row>
    <row r="140" spans="1:17" s="139" customFormat="1" x14ac:dyDescent="0.25">
      <c r="A140" s="136" t="s">
        <v>136</v>
      </c>
      <c r="B140" s="278" t="s">
        <v>11</v>
      </c>
      <c r="C140" s="279"/>
      <c r="D140" s="279"/>
      <c r="E140" s="279"/>
      <c r="F140" s="279"/>
      <c r="G140" s="146">
        <f>G141+G142</f>
        <v>1049.27</v>
      </c>
      <c r="H140" s="280">
        <v>1699.9</v>
      </c>
      <c r="I140" s="279"/>
      <c r="J140" s="147">
        <v>0</v>
      </c>
      <c r="K140" s="147">
        <v>1737.45</v>
      </c>
      <c r="L140" s="280">
        <v>1155.5999999999999</v>
      </c>
      <c r="M140" s="279"/>
      <c r="N140" s="279"/>
      <c r="O140" s="280">
        <v>64.680000000000007</v>
      </c>
      <c r="P140" s="279"/>
      <c r="Q140" s="279"/>
    </row>
    <row r="141" spans="1:17" s="139" customFormat="1" x14ac:dyDescent="0.25">
      <c r="A141" s="136" t="s">
        <v>137</v>
      </c>
      <c r="B141" s="278" t="s">
        <v>12</v>
      </c>
      <c r="C141" s="279"/>
      <c r="D141" s="279"/>
      <c r="E141" s="279"/>
      <c r="F141" s="279"/>
      <c r="G141" s="146">
        <v>1003.43</v>
      </c>
      <c r="H141" s="280">
        <v>1597.64</v>
      </c>
      <c r="I141" s="279"/>
      <c r="J141" s="147">
        <v>0</v>
      </c>
      <c r="K141" s="147">
        <v>1618.22</v>
      </c>
      <c r="L141" s="280">
        <v>1065.77</v>
      </c>
      <c r="M141" s="279"/>
      <c r="N141" s="279"/>
      <c r="O141" s="280">
        <v>59.78</v>
      </c>
      <c r="P141" s="279"/>
      <c r="Q141" s="279"/>
    </row>
    <row r="142" spans="1:17" s="139" customFormat="1" x14ac:dyDescent="0.25">
      <c r="A142" s="136" t="s">
        <v>138</v>
      </c>
      <c r="B142" s="278" t="s">
        <v>18</v>
      </c>
      <c r="C142" s="279"/>
      <c r="D142" s="279"/>
      <c r="E142" s="279"/>
      <c r="F142" s="279"/>
      <c r="G142" s="146">
        <f>33.49+12.35</f>
        <v>45.84</v>
      </c>
      <c r="H142" s="280">
        <v>102.26</v>
      </c>
      <c r="I142" s="279"/>
      <c r="J142" s="147">
        <v>0</v>
      </c>
      <c r="K142" s="147">
        <v>119.23</v>
      </c>
      <c r="L142" s="280">
        <v>89.83</v>
      </c>
      <c r="M142" s="279"/>
      <c r="N142" s="279"/>
      <c r="O142" s="280">
        <v>4.9000000000000004</v>
      </c>
      <c r="P142" s="279"/>
      <c r="Q142" s="279"/>
    </row>
    <row r="143" spans="1:17" s="139" customFormat="1" hidden="1" x14ac:dyDescent="0.25">
      <c r="A143" s="136" t="s">
        <v>92</v>
      </c>
      <c r="B143" s="278" t="s">
        <v>93</v>
      </c>
      <c r="C143" s="279"/>
      <c r="D143" s="279"/>
      <c r="E143" s="279"/>
      <c r="F143" s="279"/>
      <c r="G143" s="146"/>
      <c r="H143" s="280">
        <v>0</v>
      </c>
      <c r="I143" s="279"/>
      <c r="J143" s="147">
        <v>0</v>
      </c>
      <c r="K143" s="147">
        <v>0</v>
      </c>
      <c r="L143" s="280">
        <v>0</v>
      </c>
      <c r="M143" s="279"/>
      <c r="N143" s="279"/>
      <c r="O143" s="280">
        <v>0</v>
      </c>
      <c r="P143" s="279"/>
      <c r="Q143" s="279"/>
    </row>
    <row r="144" spans="1:17" s="139" customFormat="1" hidden="1" x14ac:dyDescent="0.25">
      <c r="A144" s="136" t="s">
        <v>92</v>
      </c>
      <c r="B144" s="278" t="s">
        <v>152</v>
      </c>
      <c r="C144" s="279"/>
      <c r="D144" s="279"/>
      <c r="E144" s="279"/>
      <c r="F144" s="279"/>
      <c r="G144" s="146"/>
      <c r="H144" s="280">
        <v>0</v>
      </c>
      <c r="I144" s="279"/>
      <c r="J144" s="147">
        <v>0</v>
      </c>
      <c r="K144" s="147">
        <v>0</v>
      </c>
      <c r="L144" s="280">
        <v>0</v>
      </c>
      <c r="M144" s="279"/>
      <c r="N144" s="279"/>
      <c r="O144" s="280">
        <v>0</v>
      </c>
      <c r="P144" s="279"/>
      <c r="Q144" s="279"/>
    </row>
    <row r="145" spans="1:17" s="139" customFormat="1" hidden="1" x14ac:dyDescent="0.25">
      <c r="A145" s="136" t="s">
        <v>136</v>
      </c>
      <c r="B145" s="278" t="s">
        <v>11</v>
      </c>
      <c r="C145" s="279"/>
      <c r="D145" s="279"/>
      <c r="E145" s="279"/>
      <c r="F145" s="279"/>
      <c r="G145" s="146"/>
      <c r="H145" s="280">
        <v>0</v>
      </c>
      <c r="I145" s="279"/>
      <c r="J145" s="147">
        <v>0</v>
      </c>
      <c r="K145" s="147">
        <v>0</v>
      </c>
      <c r="L145" s="280">
        <v>0</v>
      </c>
      <c r="M145" s="279"/>
      <c r="N145" s="279"/>
      <c r="O145" s="280">
        <v>0</v>
      </c>
      <c r="P145" s="279"/>
      <c r="Q145" s="279"/>
    </row>
    <row r="146" spans="1:17" s="139" customFormat="1" hidden="1" x14ac:dyDescent="0.25">
      <c r="A146" s="136" t="s">
        <v>137</v>
      </c>
      <c r="B146" s="278" t="s">
        <v>12</v>
      </c>
      <c r="C146" s="279"/>
      <c r="D146" s="279"/>
      <c r="E146" s="279"/>
      <c r="F146" s="279"/>
      <c r="G146" s="146"/>
      <c r="H146" s="280">
        <v>0</v>
      </c>
      <c r="I146" s="279"/>
      <c r="J146" s="147">
        <v>0</v>
      </c>
      <c r="K146" s="147">
        <v>0</v>
      </c>
      <c r="L146" s="280">
        <v>0</v>
      </c>
      <c r="M146" s="279"/>
      <c r="N146" s="279"/>
      <c r="O146" s="280">
        <v>0</v>
      </c>
      <c r="P146" s="279"/>
      <c r="Q146" s="279"/>
    </row>
    <row r="147" spans="1:17" s="139" customFormat="1" hidden="1" x14ac:dyDescent="0.25">
      <c r="A147" s="136" t="s">
        <v>138</v>
      </c>
      <c r="B147" s="278" t="s">
        <v>18</v>
      </c>
      <c r="C147" s="279"/>
      <c r="D147" s="279"/>
      <c r="E147" s="279"/>
      <c r="F147" s="279"/>
      <c r="G147" s="146"/>
      <c r="H147" s="280">
        <v>0</v>
      </c>
      <c r="I147" s="279"/>
      <c r="J147" s="147">
        <v>0</v>
      </c>
      <c r="K147" s="147">
        <v>0</v>
      </c>
      <c r="L147" s="280">
        <v>0</v>
      </c>
      <c r="M147" s="279"/>
      <c r="N147" s="279"/>
      <c r="O147" s="280">
        <v>0</v>
      </c>
      <c r="P147" s="279"/>
      <c r="Q147" s="279"/>
    </row>
    <row r="148" spans="1:17" s="139" customFormat="1" hidden="1" x14ac:dyDescent="0.25">
      <c r="A148" s="136" t="s">
        <v>154</v>
      </c>
      <c r="B148" s="278" t="s">
        <v>155</v>
      </c>
      <c r="C148" s="279"/>
      <c r="D148" s="279"/>
      <c r="E148" s="279"/>
      <c r="F148" s="279"/>
      <c r="G148" s="146"/>
      <c r="H148" s="280">
        <v>0</v>
      </c>
      <c r="I148" s="279"/>
      <c r="J148" s="147">
        <v>0</v>
      </c>
      <c r="K148" s="147">
        <v>0</v>
      </c>
      <c r="L148" s="280">
        <v>0</v>
      </c>
      <c r="M148" s="279"/>
      <c r="N148" s="279"/>
      <c r="O148" s="280">
        <v>0</v>
      </c>
      <c r="P148" s="279"/>
      <c r="Q148" s="279"/>
    </row>
    <row r="149" spans="1:17" s="139" customFormat="1" x14ac:dyDescent="0.25">
      <c r="A149" s="157" t="s">
        <v>154</v>
      </c>
      <c r="B149" s="274" t="s">
        <v>156</v>
      </c>
      <c r="C149" s="257"/>
      <c r="D149" s="257"/>
      <c r="E149" s="257"/>
      <c r="F149" s="257"/>
      <c r="G149" s="155">
        <f>3941.14+2004.49</f>
        <v>5945.63</v>
      </c>
      <c r="H149" s="256">
        <v>9632.74</v>
      </c>
      <c r="I149" s="257"/>
      <c r="J149" s="156">
        <v>0</v>
      </c>
      <c r="K149" s="156">
        <v>9845.5300000000007</v>
      </c>
      <c r="L149" s="256">
        <v>6548.36</v>
      </c>
      <c r="M149" s="257"/>
      <c r="N149" s="257"/>
      <c r="O149" s="256">
        <v>366.51</v>
      </c>
      <c r="P149" s="257"/>
      <c r="Q149" s="257"/>
    </row>
    <row r="150" spans="1:17" s="139" customFormat="1" x14ac:dyDescent="0.25">
      <c r="A150" s="136" t="s">
        <v>136</v>
      </c>
      <c r="B150" s="278" t="s">
        <v>11</v>
      </c>
      <c r="C150" s="279"/>
      <c r="D150" s="279"/>
      <c r="E150" s="279"/>
      <c r="F150" s="279"/>
      <c r="G150" s="146">
        <v>5945.63</v>
      </c>
      <c r="H150" s="280">
        <v>0</v>
      </c>
      <c r="I150" s="279"/>
      <c r="J150" s="147">
        <v>0</v>
      </c>
      <c r="K150" s="147">
        <v>9845.5300000000007</v>
      </c>
      <c r="L150" s="280">
        <v>6548.36</v>
      </c>
      <c r="M150" s="279"/>
      <c r="N150" s="279"/>
      <c r="O150" s="280">
        <v>366.51</v>
      </c>
      <c r="P150" s="279"/>
      <c r="Q150" s="279"/>
    </row>
    <row r="151" spans="1:17" s="139" customFormat="1" x14ac:dyDescent="0.25">
      <c r="A151" s="136" t="s">
        <v>137</v>
      </c>
      <c r="B151" s="278" t="s">
        <v>12</v>
      </c>
      <c r="C151" s="279"/>
      <c r="D151" s="279"/>
      <c r="E151" s="279"/>
      <c r="F151" s="279"/>
      <c r="G151" s="146">
        <f>3751.43+1706.87+227.68</f>
        <v>5685.98</v>
      </c>
      <c r="H151" s="280">
        <v>9053.25</v>
      </c>
      <c r="I151" s="279"/>
      <c r="J151" s="147">
        <v>0</v>
      </c>
      <c r="K151" s="147">
        <v>9169.8700000000008</v>
      </c>
      <c r="L151" s="280">
        <v>6039.31</v>
      </c>
      <c r="M151" s="279"/>
      <c r="N151" s="279"/>
      <c r="O151" s="280">
        <v>338.74</v>
      </c>
      <c r="P151" s="279"/>
      <c r="Q151" s="279"/>
    </row>
    <row r="152" spans="1:17" s="139" customFormat="1" x14ac:dyDescent="0.25">
      <c r="A152" s="136" t="s">
        <v>138</v>
      </c>
      <c r="B152" s="278" t="s">
        <v>18</v>
      </c>
      <c r="C152" s="279"/>
      <c r="D152" s="279"/>
      <c r="E152" s="279"/>
      <c r="F152" s="279"/>
      <c r="G152" s="146">
        <f>G149-G151</f>
        <v>259.65000000000055</v>
      </c>
      <c r="H152" s="280">
        <v>579.49</v>
      </c>
      <c r="I152" s="279"/>
      <c r="J152" s="147">
        <v>0</v>
      </c>
      <c r="K152" s="147">
        <v>675.66</v>
      </c>
      <c r="L152" s="280">
        <v>509.05</v>
      </c>
      <c r="M152" s="279"/>
      <c r="N152" s="279"/>
      <c r="O152" s="280">
        <v>27.77</v>
      </c>
      <c r="P152" s="279"/>
      <c r="Q152" s="279"/>
    </row>
    <row r="153" spans="1:17" s="139" customFormat="1" hidden="1" x14ac:dyDescent="0.25">
      <c r="A153" s="136" t="s">
        <v>96</v>
      </c>
      <c r="B153" s="278" t="s">
        <v>97</v>
      </c>
      <c r="C153" s="279"/>
      <c r="D153" s="279"/>
      <c r="E153" s="279"/>
      <c r="F153" s="279"/>
      <c r="G153" s="146"/>
      <c r="H153" s="280">
        <v>0</v>
      </c>
      <c r="I153" s="279"/>
      <c r="J153" s="147">
        <v>0</v>
      </c>
      <c r="K153" s="147">
        <v>0</v>
      </c>
      <c r="L153" s="280">
        <v>0</v>
      </c>
      <c r="M153" s="279"/>
      <c r="N153" s="279"/>
      <c r="O153" s="280">
        <v>0</v>
      </c>
      <c r="P153" s="279"/>
      <c r="Q153" s="279"/>
    </row>
    <row r="154" spans="1:17" s="139" customFormat="1" hidden="1" x14ac:dyDescent="0.25">
      <c r="A154" s="136" t="s">
        <v>96</v>
      </c>
      <c r="B154" s="278" t="s">
        <v>157</v>
      </c>
      <c r="C154" s="279"/>
      <c r="D154" s="279"/>
      <c r="E154" s="279"/>
      <c r="F154" s="279"/>
      <c r="G154" s="146"/>
      <c r="H154" s="280">
        <v>0</v>
      </c>
      <c r="I154" s="279"/>
      <c r="J154" s="147">
        <v>0</v>
      </c>
      <c r="K154" s="147">
        <v>0</v>
      </c>
      <c r="L154" s="280">
        <v>0</v>
      </c>
      <c r="M154" s="279"/>
      <c r="N154" s="279"/>
      <c r="O154" s="280">
        <v>0</v>
      </c>
      <c r="P154" s="279"/>
      <c r="Q154" s="279"/>
    </row>
    <row r="155" spans="1:17" s="139" customFormat="1" hidden="1" x14ac:dyDescent="0.25">
      <c r="A155" s="136" t="s">
        <v>136</v>
      </c>
      <c r="B155" s="278" t="s">
        <v>11</v>
      </c>
      <c r="C155" s="279"/>
      <c r="D155" s="279"/>
      <c r="E155" s="279"/>
      <c r="F155" s="279"/>
      <c r="G155" s="146"/>
      <c r="H155" s="280">
        <v>0</v>
      </c>
      <c r="I155" s="279"/>
      <c r="J155" s="147">
        <v>0</v>
      </c>
      <c r="K155" s="147">
        <v>0</v>
      </c>
      <c r="L155" s="280">
        <v>0</v>
      </c>
      <c r="M155" s="279"/>
      <c r="N155" s="279"/>
      <c r="O155" s="280">
        <v>0</v>
      </c>
      <c r="P155" s="279"/>
      <c r="Q155" s="279"/>
    </row>
    <row r="156" spans="1:17" s="139" customFormat="1" hidden="1" x14ac:dyDescent="0.25">
      <c r="A156" s="136" t="s">
        <v>137</v>
      </c>
      <c r="B156" s="278" t="s">
        <v>12</v>
      </c>
      <c r="C156" s="279"/>
      <c r="D156" s="279"/>
      <c r="E156" s="279"/>
      <c r="F156" s="279"/>
      <c r="G156" s="146"/>
      <c r="H156" s="280">
        <v>0</v>
      </c>
      <c r="I156" s="279"/>
      <c r="J156" s="147">
        <v>0</v>
      </c>
      <c r="K156" s="147">
        <v>0</v>
      </c>
      <c r="L156" s="280">
        <v>0</v>
      </c>
      <c r="M156" s="279"/>
      <c r="N156" s="279"/>
      <c r="O156" s="280">
        <v>0</v>
      </c>
      <c r="P156" s="279"/>
      <c r="Q156" s="279"/>
    </row>
    <row r="157" spans="1:17" s="139" customFormat="1" hidden="1" x14ac:dyDescent="0.25">
      <c r="A157" s="136" t="s">
        <v>138</v>
      </c>
      <c r="B157" s="278" t="s">
        <v>18</v>
      </c>
      <c r="C157" s="279"/>
      <c r="D157" s="279"/>
      <c r="E157" s="279"/>
      <c r="F157" s="279"/>
      <c r="G157" s="146"/>
      <c r="H157" s="280">
        <v>0</v>
      </c>
      <c r="I157" s="279"/>
      <c r="J157" s="147">
        <v>0</v>
      </c>
      <c r="K157" s="147">
        <v>0</v>
      </c>
      <c r="L157" s="280">
        <v>0</v>
      </c>
      <c r="M157" s="279"/>
      <c r="N157" s="279"/>
      <c r="O157" s="280">
        <v>0</v>
      </c>
      <c r="P157" s="279"/>
      <c r="Q157" s="279"/>
    </row>
    <row r="158" spans="1:17" s="139" customFormat="1" ht="26.25" customHeight="1" x14ac:dyDescent="0.25">
      <c r="A158" s="143" t="s">
        <v>110</v>
      </c>
      <c r="B158" s="271" t="s">
        <v>111</v>
      </c>
      <c r="C158" s="272"/>
      <c r="D158" s="272"/>
      <c r="E158" s="272"/>
      <c r="F158" s="272"/>
      <c r="G158" s="144">
        <v>0</v>
      </c>
      <c r="H158" s="273">
        <v>0</v>
      </c>
      <c r="I158" s="272"/>
      <c r="J158" s="145">
        <v>0</v>
      </c>
      <c r="K158" s="145">
        <v>640</v>
      </c>
      <c r="L158" s="273">
        <v>640</v>
      </c>
      <c r="M158" s="272"/>
      <c r="N158" s="272"/>
      <c r="O158" s="273">
        <v>640</v>
      </c>
      <c r="P158" s="272"/>
      <c r="Q158" s="272"/>
    </row>
    <row r="159" spans="1:17" s="139" customFormat="1" x14ac:dyDescent="0.25">
      <c r="A159" s="136" t="s">
        <v>84</v>
      </c>
      <c r="B159" s="278" t="s">
        <v>85</v>
      </c>
      <c r="C159" s="279"/>
      <c r="D159" s="279"/>
      <c r="E159" s="279"/>
      <c r="F159" s="279"/>
      <c r="G159" s="146">
        <v>0</v>
      </c>
      <c r="H159" s="280">
        <v>0</v>
      </c>
      <c r="I159" s="279"/>
      <c r="J159" s="147">
        <v>0</v>
      </c>
      <c r="K159" s="147">
        <v>640</v>
      </c>
      <c r="L159" s="280">
        <v>640</v>
      </c>
      <c r="M159" s="279"/>
      <c r="N159" s="279"/>
      <c r="O159" s="280">
        <v>640</v>
      </c>
      <c r="P159" s="279"/>
      <c r="Q159" s="279"/>
    </row>
    <row r="160" spans="1:17" s="139" customFormat="1" x14ac:dyDescent="0.25">
      <c r="A160" s="136" t="s">
        <v>136</v>
      </c>
      <c r="B160" s="278" t="s">
        <v>11</v>
      </c>
      <c r="C160" s="279"/>
      <c r="D160" s="279"/>
      <c r="E160" s="279"/>
      <c r="F160" s="279"/>
      <c r="G160" s="146">
        <v>0</v>
      </c>
      <c r="H160" s="280">
        <v>0</v>
      </c>
      <c r="I160" s="279"/>
      <c r="J160" s="147">
        <v>0</v>
      </c>
      <c r="K160" s="147">
        <v>640</v>
      </c>
      <c r="L160" s="280">
        <v>640</v>
      </c>
      <c r="M160" s="279"/>
      <c r="N160" s="279"/>
      <c r="O160" s="280">
        <v>640</v>
      </c>
      <c r="P160" s="279"/>
      <c r="Q160" s="279"/>
    </row>
    <row r="161" spans="1:17" s="139" customFormat="1" x14ac:dyDescent="0.25">
      <c r="A161" s="136" t="s">
        <v>137</v>
      </c>
      <c r="B161" s="278" t="s">
        <v>12</v>
      </c>
      <c r="C161" s="279"/>
      <c r="D161" s="279"/>
      <c r="E161" s="279"/>
      <c r="F161" s="279"/>
      <c r="G161" s="146">
        <v>0</v>
      </c>
      <c r="H161" s="280">
        <v>0</v>
      </c>
      <c r="I161" s="279"/>
      <c r="J161" s="147">
        <v>0</v>
      </c>
      <c r="K161" s="147">
        <v>500</v>
      </c>
      <c r="L161" s="280">
        <v>500</v>
      </c>
      <c r="M161" s="279"/>
      <c r="N161" s="279"/>
      <c r="O161" s="280">
        <v>500</v>
      </c>
      <c r="P161" s="279"/>
      <c r="Q161" s="279"/>
    </row>
    <row r="162" spans="1:17" s="139" customFormat="1" x14ac:dyDescent="0.25">
      <c r="A162" s="136" t="s">
        <v>138</v>
      </c>
      <c r="B162" s="278" t="s">
        <v>18</v>
      </c>
      <c r="C162" s="279"/>
      <c r="D162" s="279"/>
      <c r="E162" s="279"/>
      <c r="F162" s="279"/>
      <c r="G162" s="146">
        <v>0</v>
      </c>
      <c r="H162" s="280">
        <v>0</v>
      </c>
      <c r="I162" s="279"/>
      <c r="J162" s="147">
        <v>0</v>
      </c>
      <c r="K162" s="147">
        <v>140</v>
      </c>
      <c r="L162" s="280">
        <v>140</v>
      </c>
      <c r="M162" s="279"/>
      <c r="N162" s="279"/>
      <c r="O162" s="280">
        <v>140</v>
      </c>
      <c r="P162" s="279"/>
      <c r="Q162" s="279"/>
    </row>
    <row r="163" spans="1:17" s="139" customFormat="1" x14ac:dyDescent="0.25">
      <c r="A163" s="136" t="s">
        <v>140</v>
      </c>
      <c r="B163" s="278" t="s">
        <v>86</v>
      </c>
      <c r="C163" s="279"/>
      <c r="D163" s="279"/>
      <c r="E163" s="279"/>
      <c r="F163" s="279"/>
      <c r="G163" s="146">
        <v>0</v>
      </c>
      <c r="H163" s="280">
        <v>0</v>
      </c>
      <c r="I163" s="279"/>
      <c r="J163" s="147">
        <v>0</v>
      </c>
      <c r="K163" s="147">
        <v>0</v>
      </c>
      <c r="L163" s="280">
        <v>0</v>
      </c>
      <c r="M163" s="279"/>
      <c r="N163" s="279"/>
      <c r="O163" s="280">
        <v>0</v>
      </c>
      <c r="P163" s="279"/>
      <c r="Q163" s="279"/>
    </row>
    <row r="164" spans="1:17" s="139" customFormat="1" ht="18" hidden="1" customHeight="1" x14ac:dyDescent="0.25">
      <c r="A164" s="140" t="s">
        <v>196</v>
      </c>
      <c r="B164" s="275" t="s">
        <v>197</v>
      </c>
      <c r="C164" s="276"/>
      <c r="D164" s="276"/>
      <c r="E164" s="276"/>
      <c r="F164" s="276"/>
      <c r="G164" s="141"/>
      <c r="H164" s="277">
        <v>0</v>
      </c>
      <c r="I164" s="276"/>
      <c r="J164" s="142">
        <v>0</v>
      </c>
      <c r="K164" s="142">
        <v>0</v>
      </c>
      <c r="L164" s="277">
        <v>0</v>
      </c>
      <c r="M164" s="276"/>
      <c r="N164" s="276"/>
      <c r="O164" s="277">
        <v>0</v>
      </c>
      <c r="P164" s="276"/>
      <c r="Q164" s="276"/>
    </row>
    <row r="165" spans="1:17" s="139" customFormat="1" ht="29.25" hidden="1" customHeight="1" x14ac:dyDescent="0.25">
      <c r="A165" s="143" t="s">
        <v>198</v>
      </c>
      <c r="B165" s="271" t="s">
        <v>199</v>
      </c>
      <c r="C165" s="272"/>
      <c r="D165" s="272"/>
      <c r="E165" s="272"/>
      <c r="F165" s="272"/>
      <c r="G165" s="144"/>
      <c r="H165" s="273">
        <v>0</v>
      </c>
      <c r="I165" s="272"/>
      <c r="J165" s="145">
        <v>0</v>
      </c>
      <c r="K165" s="145">
        <v>0</v>
      </c>
      <c r="L165" s="273">
        <v>0</v>
      </c>
      <c r="M165" s="272"/>
      <c r="N165" s="272"/>
      <c r="O165" s="273">
        <v>0</v>
      </c>
      <c r="P165" s="272"/>
      <c r="Q165" s="272"/>
    </row>
    <row r="166" spans="1:17" s="139" customFormat="1" hidden="1" x14ac:dyDescent="0.25">
      <c r="A166" s="136" t="s">
        <v>96</v>
      </c>
      <c r="B166" s="278" t="s">
        <v>97</v>
      </c>
      <c r="C166" s="279"/>
      <c r="D166" s="279"/>
      <c r="E166" s="279"/>
      <c r="F166" s="279"/>
      <c r="G166" s="146"/>
      <c r="H166" s="280">
        <v>0</v>
      </c>
      <c r="I166" s="279"/>
      <c r="J166" s="147">
        <v>0</v>
      </c>
      <c r="K166" s="147">
        <v>0</v>
      </c>
      <c r="L166" s="280">
        <v>0</v>
      </c>
      <c r="M166" s="279"/>
      <c r="N166" s="279"/>
      <c r="O166" s="280">
        <v>0</v>
      </c>
      <c r="P166" s="279"/>
      <c r="Q166" s="279"/>
    </row>
    <row r="167" spans="1:17" s="139" customFormat="1" hidden="1" x14ac:dyDescent="0.25">
      <c r="A167" s="136" t="s">
        <v>96</v>
      </c>
      <c r="B167" s="278" t="s">
        <v>157</v>
      </c>
      <c r="C167" s="279"/>
      <c r="D167" s="279"/>
      <c r="E167" s="279"/>
      <c r="F167" s="279"/>
      <c r="G167" s="146"/>
      <c r="H167" s="280">
        <v>0</v>
      </c>
      <c r="I167" s="279"/>
      <c r="J167" s="147">
        <v>0</v>
      </c>
      <c r="K167" s="147">
        <v>0</v>
      </c>
      <c r="L167" s="280">
        <v>0</v>
      </c>
      <c r="M167" s="279"/>
      <c r="N167" s="279"/>
      <c r="O167" s="280">
        <v>0</v>
      </c>
      <c r="P167" s="279"/>
      <c r="Q167" s="279"/>
    </row>
    <row r="168" spans="1:17" s="139" customFormat="1" hidden="1" x14ac:dyDescent="0.25">
      <c r="A168" s="136" t="s">
        <v>142</v>
      </c>
      <c r="B168" s="278" t="s">
        <v>13</v>
      </c>
      <c r="C168" s="279"/>
      <c r="D168" s="279"/>
      <c r="E168" s="279"/>
      <c r="F168" s="279"/>
      <c r="G168" s="146"/>
      <c r="H168" s="280">
        <v>0</v>
      </c>
      <c r="I168" s="279"/>
      <c r="J168" s="147">
        <v>0</v>
      </c>
      <c r="K168" s="147">
        <v>0</v>
      </c>
      <c r="L168" s="280">
        <v>0</v>
      </c>
      <c r="M168" s="279"/>
      <c r="N168" s="279"/>
      <c r="O168" s="280">
        <v>0</v>
      </c>
      <c r="P168" s="279"/>
      <c r="Q168" s="279"/>
    </row>
    <row r="169" spans="1:17" s="139" customFormat="1" hidden="1" x14ac:dyDescent="0.25">
      <c r="A169" s="136" t="s">
        <v>143</v>
      </c>
      <c r="B169" s="278" t="s">
        <v>28</v>
      </c>
      <c r="C169" s="279"/>
      <c r="D169" s="279"/>
      <c r="E169" s="279"/>
      <c r="F169" s="279"/>
      <c r="G169" s="146"/>
      <c r="H169" s="280">
        <v>0</v>
      </c>
      <c r="I169" s="279"/>
      <c r="J169" s="147">
        <v>0</v>
      </c>
      <c r="K169" s="147">
        <v>0</v>
      </c>
      <c r="L169" s="280">
        <v>0</v>
      </c>
      <c r="M169" s="279"/>
      <c r="N169" s="279"/>
      <c r="O169" s="280">
        <v>0</v>
      </c>
      <c r="P169" s="279"/>
      <c r="Q169" s="279"/>
    </row>
    <row r="170" spans="1:17" s="139" customFormat="1" ht="23.25" customHeight="1" x14ac:dyDescent="0.25">
      <c r="A170" s="140" t="s">
        <v>112</v>
      </c>
      <c r="B170" s="275" t="s">
        <v>113</v>
      </c>
      <c r="C170" s="276"/>
      <c r="D170" s="276"/>
      <c r="E170" s="276"/>
      <c r="F170" s="276"/>
      <c r="G170" s="141">
        <v>31125</v>
      </c>
      <c r="H170" s="277">
        <v>0</v>
      </c>
      <c r="I170" s="276"/>
      <c r="J170" s="142">
        <v>0</v>
      </c>
      <c r="K170" s="142">
        <v>150000</v>
      </c>
      <c r="L170" s="277">
        <v>3939.92</v>
      </c>
      <c r="M170" s="276"/>
      <c r="N170" s="276"/>
      <c r="O170" s="277">
        <v>0</v>
      </c>
      <c r="P170" s="276"/>
      <c r="Q170" s="276"/>
    </row>
    <row r="171" spans="1:17" s="139" customFormat="1" ht="29.25" customHeight="1" x14ac:dyDescent="0.25">
      <c r="A171" s="143" t="s">
        <v>114</v>
      </c>
      <c r="B171" s="271" t="s">
        <v>115</v>
      </c>
      <c r="C171" s="272"/>
      <c r="D171" s="272"/>
      <c r="E171" s="272"/>
      <c r="F171" s="272"/>
      <c r="G171" s="144">
        <v>31125</v>
      </c>
      <c r="H171" s="273">
        <v>0</v>
      </c>
      <c r="I171" s="272"/>
      <c r="J171" s="145">
        <v>0</v>
      </c>
      <c r="K171" s="145">
        <v>150000</v>
      </c>
      <c r="L171" s="273">
        <v>3939.92</v>
      </c>
      <c r="M171" s="272"/>
      <c r="N171" s="272"/>
      <c r="O171" s="273">
        <v>0</v>
      </c>
      <c r="P171" s="272"/>
      <c r="Q171" s="272"/>
    </row>
    <row r="172" spans="1:17" s="139" customFormat="1" x14ac:dyDescent="0.25">
      <c r="A172" s="136" t="s">
        <v>84</v>
      </c>
      <c r="B172" s="278" t="s">
        <v>85</v>
      </c>
      <c r="C172" s="279"/>
      <c r="D172" s="279"/>
      <c r="E172" s="279"/>
      <c r="F172" s="279"/>
      <c r="G172" s="146">
        <v>31125</v>
      </c>
      <c r="H172" s="280">
        <v>0</v>
      </c>
      <c r="I172" s="279"/>
      <c r="J172" s="147">
        <v>0</v>
      </c>
      <c r="K172" s="147">
        <v>150000</v>
      </c>
      <c r="L172" s="280">
        <v>3939.92</v>
      </c>
      <c r="M172" s="279"/>
      <c r="N172" s="279"/>
      <c r="O172" s="280">
        <v>0</v>
      </c>
      <c r="P172" s="279"/>
      <c r="Q172" s="279"/>
    </row>
    <row r="173" spans="1:17" s="139" customFormat="1" x14ac:dyDescent="0.25">
      <c r="A173" s="136" t="s">
        <v>142</v>
      </c>
      <c r="B173" s="278" t="s">
        <v>13</v>
      </c>
      <c r="C173" s="279"/>
      <c r="D173" s="279"/>
      <c r="E173" s="279"/>
      <c r="F173" s="279"/>
      <c r="G173" s="146">
        <v>31125</v>
      </c>
      <c r="H173" s="280">
        <v>0</v>
      </c>
      <c r="I173" s="279"/>
      <c r="J173" s="147">
        <v>0</v>
      </c>
      <c r="K173" s="147">
        <v>150000</v>
      </c>
      <c r="L173" s="280">
        <v>3939.92</v>
      </c>
      <c r="M173" s="279"/>
      <c r="N173" s="279"/>
      <c r="O173" s="280">
        <v>0</v>
      </c>
      <c r="P173" s="279"/>
      <c r="Q173" s="279"/>
    </row>
    <row r="174" spans="1:17" s="139" customFormat="1" x14ac:dyDescent="0.25">
      <c r="A174" s="136" t="s">
        <v>143</v>
      </c>
      <c r="B174" s="278" t="s">
        <v>28</v>
      </c>
      <c r="C174" s="279"/>
      <c r="D174" s="279"/>
      <c r="E174" s="279"/>
      <c r="F174" s="279"/>
      <c r="G174" s="146">
        <v>31125</v>
      </c>
      <c r="H174" s="280">
        <v>0</v>
      </c>
      <c r="I174" s="279"/>
      <c r="J174" s="147">
        <v>0</v>
      </c>
      <c r="K174" s="147">
        <v>150000</v>
      </c>
      <c r="L174" s="280">
        <v>3939.92</v>
      </c>
      <c r="M174" s="279"/>
      <c r="N174" s="279"/>
      <c r="O174" s="280">
        <v>0</v>
      </c>
      <c r="P174" s="279"/>
      <c r="Q174" s="279"/>
    </row>
    <row r="175" spans="1:17" ht="12.75" hidden="1" customHeight="1" x14ac:dyDescent="0.2"/>
    <row r="176" spans="1:17" ht="9.75" customHeight="1" x14ac:dyDescent="0.2"/>
  </sheetData>
  <mergeCells count="662">
    <mergeCell ref="A1:Q1"/>
    <mergeCell ref="A2:Q2"/>
    <mergeCell ref="A4:Q4"/>
    <mergeCell ref="B173:F173"/>
    <mergeCell ref="H173:I173"/>
    <mergeCell ref="L173:N173"/>
    <mergeCell ref="O173:Q173"/>
    <mergeCell ref="B174:F174"/>
    <mergeCell ref="H174:I174"/>
    <mergeCell ref="L174:N174"/>
    <mergeCell ref="O174:Q174"/>
    <mergeCell ref="B171:F171"/>
    <mergeCell ref="H171:I171"/>
    <mergeCell ref="L171:N171"/>
    <mergeCell ref="O171:Q171"/>
    <mergeCell ref="B172:F172"/>
    <mergeCell ref="H172:I172"/>
    <mergeCell ref="L172:N172"/>
    <mergeCell ref="O172:Q172"/>
    <mergeCell ref="B169:F169"/>
    <mergeCell ref="H169:I169"/>
    <mergeCell ref="L169:N169"/>
    <mergeCell ref="O169:Q169"/>
    <mergeCell ref="B170:F170"/>
    <mergeCell ref="H170:I170"/>
    <mergeCell ref="L170:N170"/>
    <mergeCell ref="O170:Q170"/>
    <mergeCell ref="B167:F167"/>
    <mergeCell ref="H167:I167"/>
    <mergeCell ref="L167:N167"/>
    <mergeCell ref="O167:Q167"/>
    <mergeCell ref="B168:F168"/>
    <mergeCell ref="H168:I168"/>
    <mergeCell ref="L168:N168"/>
    <mergeCell ref="O168:Q168"/>
    <mergeCell ref="B165:F165"/>
    <mergeCell ref="H165:I165"/>
    <mergeCell ref="L165:N165"/>
    <mergeCell ref="O165:Q165"/>
    <mergeCell ref="B166:F166"/>
    <mergeCell ref="H166:I166"/>
    <mergeCell ref="L166:N166"/>
    <mergeCell ref="O166:Q166"/>
    <mergeCell ref="B163:F163"/>
    <mergeCell ref="H163:I163"/>
    <mergeCell ref="L163:N163"/>
    <mergeCell ref="O163:Q163"/>
    <mergeCell ref="B164:F164"/>
    <mergeCell ref="H164:I164"/>
    <mergeCell ref="L164:N164"/>
    <mergeCell ref="O164:Q164"/>
    <mergeCell ref="B161:F161"/>
    <mergeCell ref="H161:I161"/>
    <mergeCell ref="L161:N161"/>
    <mergeCell ref="O161:Q161"/>
    <mergeCell ref="B162:F162"/>
    <mergeCell ref="H162:I162"/>
    <mergeCell ref="L162:N162"/>
    <mergeCell ref="O162:Q162"/>
    <mergeCell ref="B159:F159"/>
    <mergeCell ref="H159:I159"/>
    <mergeCell ref="L159:N159"/>
    <mergeCell ref="O159:Q159"/>
    <mergeCell ref="B160:F160"/>
    <mergeCell ref="H160:I160"/>
    <mergeCell ref="L160:N160"/>
    <mergeCell ref="O160:Q160"/>
    <mergeCell ref="B157:F157"/>
    <mergeCell ref="H157:I157"/>
    <mergeCell ref="L157:N157"/>
    <mergeCell ref="O157:Q157"/>
    <mergeCell ref="B158:F158"/>
    <mergeCell ref="H158:I158"/>
    <mergeCell ref="L158:N158"/>
    <mergeCell ref="O158:Q158"/>
    <mergeCell ref="B155:F155"/>
    <mergeCell ref="H155:I155"/>
    <mergeCell ref="L155:N155"/>
    <mergeCell ref="O155:Q155"/>
    <mergeCell ref="B156:F156"/>
    <mergeCell ref="H156:I156"/>
    <mergeCell ref="L156:N156"/>
    <mergeCell ref="O156:Q156"/>
    <mergeCell ref="B153:F153"/>
    <mergeCell ref="H153:I153"/>
    <mergeCell ref="L153:N153"/>
    <mergeCell ref="O153:Q153"/>
    <mergeCell ref="B154:F154"/>
    <mergeCell ref="H154:I154"/>
    <mergeCell ref="L154:N154"/>
    <mergeCell ref="O154:Q154"/>
    <mergeCell ref="B151:F151"/>
    <mergeCell ref="H151:I151"/>
    <mergeCell ref="L151:N151"/>
    <mergeCell ref="O151:Q151"/>
    <mergeCell ref="B152:F152"/>
    <mergeCell ref="H152:I152"/>
    <mergeCell ref="L152:N152"/>
    <mergeCell ref="O152:Q152"/>
    <mergeCell ref="B149:F149"/>
    <mergeCell ref="H149:I149"/>
    <mergeCell ref="L149:N149"/>
    <mergeCell ref="O149:Q149"/>
    <mergeCell ref="B150:F150"/>
    <mergeCell ref="H150:I150"/>
    <mergeCell ref="L150:N150"/>
    <mergeCell ref="O150:Q150"/>
    <mergeCell ref="B147:F147"/>
    <mergeCell ref="H147:I147"/>
    <mergeCell ref="L147:N147"/>
    <mergeCell ref="O147:Q147"/>
    <mergeCell ref="B148:F148"/>
    <mergeCell ref="H148:I148"/>
    <mergeCell ref="L148:N148"/>
    <mergeCell ref="O148:Q148"/>
    <mergeCell ref="B145:F145"/>
    <mergeCell ref="H145:I145"/>
    <mergeCell ref="L145:N145"/>
    <mergeCell ref="O145:Q145"/>
    <mergeCell ref="B146:F146"/>
    <mergeCell ref="H146:I146"/>
    <mergeCell ref="L146:N146"/>
    <mergeCell ref="O146:Q146"/>
    <mergeCell ref="B143:F143"/>
    <mergeCell ref="H143:I143"/>
    <mergeCell ref="L143:N143"/>
    <mergeCell ref="O143:Q143"/>
    <mergeCell ref="B144:F144"/>
    <mergeCell ref="H144:I144"/>
    <mergeCell ref="L144:N144"/>
    <mergeCell ref="O144:Q144"/>
    <mergeCell ref="B141:F141"/>
    <mergeCell ref="H141:I141"/>
    <mergeCell ref="L141:N141"/>
    <mergeCell ref="O141:Q141"/>
    <mergeCell ref="B142:F142"/>
    <mergeCell ref="H142:I142"/>
    <mergeCell ref="L142:N142"/>
    <mergeCell ref="O142:Q142"/>
    <mergeCell ref="B139:F139"/>
    <mergeCell ref="H139:I139"/>
    <mergeCell ref="L139:N139"/>
    <mergeCell ref="O139:Q139"/>
    <mergeCell ref="B140:F140"/>
    <mergeCell ref="H140:I140"/>
    <mergeCell ref="L140:N140"/>
    <mergeCell ref="O140:Q140"/>
    <mergeCell ref="B137:F137"/>
    <mergeCell ref="H137:I137"/>
    <mergeCell ref="L137:N137"/>
    <mergeCell ref="O137:Q137"/>
    <mergeCell ref="B138:F138"/>
    <mergeCell ref="H138:I138"/>
    <mergeCell ref="L138:N138"/>
    <mergeCell ref="O138:Q138"/>
    <mergeCell ref="B135:F135"/>
    <mergeCell ref="H135:I135"/>
    <mergeCell ref="L135:N135"/>
    <mergeCell ref="O135:Q135"/>
    <mergeCell ref="B136:F136"/>
    <mergeCell ref="H136:I136"/>
    <mergeCell ref="L136:N136"/>
    <mergeCell ref="O136:Q136"/>
    <mergeCell ref="B133:F133"/>
    <mergeCell ref="H133:I133"/>
    <mergeCell ref="L133:N133"/>
    <mergeCell ref="O133:Q133"/>
    <mergeCell ref="B134:F134"/>
    <mergeCell ref="H134:I134"/>
    <mergeCell ref="L134:N134"/>
    <mergeCell ref="O134:Q134"/>
    <mergeCell ref="B131:F131"/>
    <mergeCell ref="H131:I131"/>
    <mergeCell ref="L131:N131"/>
    <mergeCell ref="O131:Q131"/>
    <mergeCell ref="B132:F132"/>
    <mergeCell ref="H132:I132"/>
    <mergeCell ref="L132:N132"/>
    <mergeCell ref="O132:Q132"/>
    <mergeCell ref="B129:F129"/>
    <mergeCell ref="H129:I129"/>
    <mergeCell ref="L129:N129"/>
    <mergeCell ref="O129:Q129"/>
    <mergeCell ref="B130:F130"/>
    <mergeCell ref="H130:I130"/>
    <mergeCell ref="L130:N130"/>
    <mergeCell ref="O130:Q130"/>
    <mergeCell ref="B127:F127"/>
    <mergeCell ref="H127:I127"/>
    <mergeCell ref="L127:N127"/>
    <mergeCell ref="O127:Q127"/>
    <mergeCell ref="B128:F128"/>
    <mergeCell ref="H128:I128"/>
    <mergeCell ref="L128:N128"/>
    <mergeCell ref="O128:Q128"/>
    <mergeCell ref="B125:F125"/>
    <mergeCell ref="H125:I125"/>
    <mergeCell ref="L125:N125"/>
    <mergeCell ref="O125:Q125"/>
    <mergeCell ref="B126:F126"/>
    <mergeCell ref="H126:I126"/>
    <mergeCell ref="L126:N126"/>
    <mergeCell ref="O126:Q126"/>
    <mergeCell ref="B123:F123"/>
    <mergeCell ref="H123:I123"/>
    <mergeCell ref="L123:N123"/>
    <mergeCell ref="O123:Q123"/>
    <mergeCell ref="B124:F124"/>
    <mergeCell ref="H124:I124"/>
    <mergeCell ref="L124:N124"/>
    <mergeCell ref="O124:Q124"/>
    <mergeCell ref="B121:F121"/>
    <mergeCell ref="H121:I121"/>
    <mergeCell ref="L121:N121"/>
    <mergeCell ref="O121:Q121"/>
    <mergeCell ref="B122:F122"/>
    <mergeCell ref="H122:I122"/>
    <mergeCell ref="L122:N122"/>
    <mergeCell ref="O122:Q122"/>
    <mergeCell ref="B119:F119"/>
    <mergeCell ref="H119:I119"/>
    <mergeCell ref="L119:N119"/>
    <mergeCell ref="O119:Q119"/>
    <mergeCell ref="B120:F120"/>
    <mergeCell ref="H120:I120"/>
    <mergeCell ref="L120:N120"/>
    <mergeCell ref="O120:Q120"/>
    <mergeCell ref="B117:F117"/>
    <mergeCell ref="H117:I117"/>
    <mergeCell ref="L117:N117"/>
    <mergeCell ref="O117:Q117"/>
    <mergeCell ref="B118:F118"/>
    <mergeCell ref="H118:I118"/>
    <mergeCell ref="L118:N118"/>
    <mergeCell ref="O118:Q118"/>
    <mergeCell ref="B115:F115"/>
    <mergeCell ref="H115:I115"/>
    <mergeCell ref="L115:N115"/>
    <mergeCell ref="O115:Q115"/>
    <mergeCell ref="B116:F116"/>
    <mergeCell ref="H116:I116"/>
    <mergeCell ref="L116:N116"/>
    <mergeCell ref="O116:Q116"/>
    <mergeCell ref="B113:F113"/>
    <mergeCell ref="H113:I113"/>
    <mergeCell ref="L113:N113"/>
    <mergeCell ref="O113:Q113"/>
    <mergeCell ref="B114:F114"/>
    <mergeCell ref="H114:I114"/>
    <mergeCell ref="L114:N114"/>
    <mergeCell ref="O114:Q114"/>
    <mergeCell ref="B111:F111"/>
    <mergeCell ref="H111:I111"/>
    <mergeCell ref="L111:N111"/>
    <mergeCell ref="O111:Q111"/>
    <mergeCell ref="B112:F112"/>
    <mergeCell ref="H112:I112"/>
    <mergeCell ref="L112:N112"/>
    <mergeCell ref="O112:Q112"/>
    <mergeCell ref="B109:F109"/>
    <mergeCell ref="H109:I109"/>
    <mergeCell ref="L109:N109"/>
    <mergeCell ref="O109:Q109"/>
    <mergeCell ref="B110:F110"/>
    <mergeCell ref="H110:I110"/>
    <mergeCell ref="L110:N110"/>
    <mergeCell ref="O110:Q110"/>
    <mergeCell ref="B107:F107"/>
    <mergeCell ref="H107:I107"/>
    <mergeCell ref="L107:N107"/>
    <mergeCell ref="O107:Q107"/>
    <mergeCell ref="B108:F108"/>
    <mergeCell ref="H108:I108"/>
    <mergeCell ref="L108:N108"/>
    <mergeCell ref="O108:Q108"/>
    <mergeCell ref="B105:F105"/>
    <mergeCell ref="H105:I105"/>
    <mergeCell ref="L105:N105"/>
    <mergeCell ref="O105:Q105"/>
    <mergeCell ref="B106:F106"/>
    <mergeCell ref="H106:I106"/>
    <mergeCell ref="L106:N106"/>
    <mergeCell ref="O106:Q106"/>
    <mergeCell ref="B103:F103"/>
    <mergeCell ref="H103:I103"/>
    <mergeCell ref="L103:N103"/>
    <mergeCell ref="O103:Q103"/>
    <mergeCell ref="B104:F104"/>
    <mergeCell ref="H104:I104"/>
    <mergeCell ref="L104:N104"/>
    <mergeCell ref="O104:Q104"/>
    <mergeCell ref="B101:F101"/>
    <mergeCell ref="H101:I101"/>
    <mergeCell ref="L101:N101"/>
    <mergeCell ref="O101:Q101"/>
    <mergeCell ref="B102:F102"/>
    <mergeCell ref="H102:I102"/>
    <mergeCell ref="L102:N102"/>
    <mergeCell ref="O102:Q102"/>
    <mergeCell ref="B99:F99"/>
    <mergeCell ref="H99:I99"/>
    <mergeCell ref="L99:N99"/>
    <mergeCell ref="O99:Q99"/>
    <mergeCell ref="B100:F100"/>
    <mergeCell ref="H100:I100"/>
    <mergeCell ref="L100:N100"/>
    <mergeCell ref="O100:Q100"/>
    <mergeCell ref="B97:F97"/>
    <mergeCell ref="H97:I97"/>
    <mergeCell ref="L97:N97"/>
    <mergeCell ref="O97:Q97"/>
    <mergeCell ref="B98:F98"/>
    <mergeCell ref="H98:I98"/>
    <mergeCell ref="L98:N98"/>
    <mergeCell ref="O98:Q98"/>
    <mergeCell ref="B95:F95"/>
    <mergeCell ref="H95:I95"/>
    <mergeCell ref="L95:N95"/>
    <mergeCell ref="O95:Q95"/>
    <mergeCell ref="B96:F96"/>
    <mergeCell ref="H96:I96"/>
    <mergeCell ref="L96:N96"/>
    <mergeCell ref="O96:Q96"/>
    <mergeCell ref="B93:F93"/>
    <mergeCell ref="H93:I93"/>
    <mergeCell ref="L93:N93"/>
    <mergeCell ref="O93:Q93"/>
    <mergeCell ref="B94:F94"/>
    <mergeCell ref="H94:I94"/>
    <mergeCell ref="L94:N94"/>
    <mergeCell ref="O94:Q94"/>
    <mergeCell ref="B91:F91"/>
    <mergeCell ref="H91:I91"/>
    <mergeCell ref="L91:N91"/>
    <mergeCell ref="O91:Q91"/>
    <mergeCell ref="B92:F92"/>
    <mergeCell ref="H92:I92"/>
    <mergeCell ref="L92:N92"/>
    <mergeCell ref="O92:Q92"/>
    <mergeCell ref="B89:F89"/>
    <mergeCell ref="H89:I89"/>
    <mergeCell ref="L89:N89"/>
    <mergeCell ref="O89:Q89"/>
    <mergeCell ref="B90:F90"/>
    <mergeCell ref="H90:I90"/>
    <mergeCell ref="L90:N90"/>
    <mergeCell ref="O90:Q90"/>
    <mergeCell ref="B87:F87"/>
    <mergeCell ref="H87:I87"/>
    <mergeCell ref="L87:N87"/>
    <mergeCell ref="O87:Q87"/>
    <mergeCell ref="B88:F88"/>
    <mergeCell ref="H88:I88"/>
    <mergeCell ref="L88:N88"/>
    <mergeCell ref="O88:Q88"/>
    <mergeCell ref="B85:F85"/>
    <mergeCell ref="H85:I85"/>
    <mergeCell ref="L85:N85"/>
    <mergeCell ref="O85:Q85"/>
    <mergeCell ref="B86:F86"/>
    <mergeCell ref="H86:I86"/>
    <mergeCell ref="L86:N86"/>
    <mergeCell ref="O86:Q86"/>
    <mergeCell ref="B83:F83"/>
    <mergeCell ref="H83:I83"/>
    <mergeCell ref="L83:N83"/>
    <mergeCell ref="O83:Q83"/>
    <mergeCell ref="B84:F84"/>
    <mergeCell ref="H84:I84"/>
    <mergeCell ref="L84:N84"/>
    <mergeCell ref="O84:Q84"/>
    <mergeCell ref="B81:F81"/>
    <mergeCell ref="H81:I81"/>
    <mergeCell ref="L81:N81"/>
    <mergeCell ref="O81:Q81"/>
    <mergeCell ref="B82:F82"/>
    <mergeCell ref="H82:I82"/>
    <mergeCell ref="L82:N82"/>
    <mergeCell ref="O82:Q82"/>
    <mergeCell ref="B79:F79"/>
    <mergeCell ref="H79:I79"/>
    <mergeCell ref="L79:N79"/>
    <mergeCell ref="O79:Q79"/>
    <mergeCell ref="B80:F80"/>
    <mergeCell ref="H80:I80"/>
    <mergeCell ref="L80:N80"/>
    <mergeCell ref="O80:Q80"/>
    <mergeCell ref="B77:F77"/>
    <mergeCell ref="H77:I77"/>
    <mergeCell ref="L77:N77"/>
    <mergeCell ref="O77:Q77"/>
    <mergeCell ref="B78:F78"/>
    <mergeCell ref="H78:I78"/>
    <mergeCell ref="L78:N78"/>
    <mergeCell ref="O78:Q78"/>
    <mergeCell ref="B75:F75"/>
    <mergeCell ref="H75:I75"/>
    <mergeCell ref="L75:N75"/>
    <mergeCell ref="O75:Q75"/>
    <mergeCell ref="B76:F76"/>
    <mergeCell ref="H76:I76"/>
    <mergeCell ref="L76:N76"/>
    <mergeCell ref="O76:Q76"/>
    <mergeCell ref="B73:F73"/>
    <mergeCell ref="H73:I73"/>
    <mergeCell ref="L73:N73"/>
    <mergeCell ref="O73:Q73"/>
    <mergeCell ref="B74:F74"/>
    <mergeCell ref="H74:I74"/>
    <mergeCell ref="L74:N74"/>
    <mergeCell ref="O74:Q74"/>
    <mergeCell ref="B71:F71"/>
    <mergeCell ref="H71:I71"/>
    <mergeCell ref="L71:N71"/>
    <mergeCell ref="O71:Q71"/>
    <mergeCell ref="B72:F72"/>
    <mergeCell ref="H72:I72"/>
    <mergeCell ref="L72:N72"/>
    <mergeCell ref="O72:Q72"/>
    <mergeCell ref="B69:F69"/>
    <mergeCell ref="H69:I69"/>
    <mergeCell ref="L69:N69"/>
    <mergeCell ref="O69:Q69"/>
    <mergeCell ref="B70:F70"/>
    <mergeCell ref="H70:I70"/>
    <mergeCell ref="L70:N70"/>
    <mergeCell ref="O70:Q70"/>
    <mergeCell ref="B67:F67"/>
    <mergeCell ref="H67:I67"/>
    <mergeCell ref="L67:N67"/>
    <mergeCell ref="O67:Q67"/>
    <mergeCell ref="B68:F68"/>
    <mergeCell ref="H68:I68"/>
    <mergeCell ref="L68:N68"/>
    <mergeCell ref="O68:Q68"/>
    <mergeCell ref="B65:F65"/>
    <mergeCell ref="H65:I65"/>
    <mergeCell ref="L65:N65"/>
    <mergeCell ref="O65:Q65"/>
    <mergeCell ref="B66:F66"/>
    <mergeCell ref="H66:I66"/>
    <mergeCell ref="L66:N66"/>
    <mergeCell ref="O66:Q66"/>
    <mergeCell ref="B63:F63"/>
    <mergeCell ref="H63:I63"/>
    <mergeCell ref="L63:N63"/>
    <mergeCell ref="O63:Q63"/>
    <mergeCell ref="B64:F64"/>
    <mergeCell ref="H64:I64"/>
    <mergeCell ref="L64:N64"/>
    <mergeCell ref="O64:Q64"/>
    <mergeCell ref="B61:F61"/>
    <mergeCell ref="H61:I61"/>
    <mergeCell ref="L61:N61"/>
    <mergeCell ref="O61:Q61"/>
    <mergeCell ref="B62:F62"/>
    <mergeCell ref="H62:I62"/>
    <mergeCell ref="L62:N62"/>
    <mergeCell ref="O62:Q62"/>
    <mergeCell ref="B59:F59"/>
    <mergeCell ref="H59:I59"/>
    <mergeCell ref="L59:N59"/>
    <mergeCell ref="O59:Q59"/>
    <mergeCell ref="B60:F60"/>
    <mergeCell ref="H60:I60"/>
    <mergeCell ref="L60:N60"/>
    <mergeCell ref="O60:Q60"/>
    <mergeCell ref="B57:F57"/>
    <mergeCell ref="H57:I57"/>
    <mergeCell ref="L57:N57"/>
    <mergeCell ref="O57:Q57"/>
    <mergeCell ref="B58:F58"/>
    <mergeCell ref="H58:I58"/>
    <mergeCell ref="L58:N58"/>
    <mergeCell ref="O58:Q58"/>
    <mergeCell ref="B55:F55"/>
    <mergeCell ref="H55:I55"/>
    <mergeCell ref="L55:N55"/>
    <mergeCell ref="O55:Q55"/>
    <mergeCell ref="B56:F56"/>
    <mergeCell ref="H56:I56"/>
    <mergeCell ref="L56:N56"/>
    <mergeCell ref="O56:Q56"/>
    <mergeCell ref="B53:F53"/>
    <mergeCell ref="H53:I53"/>
    <mergeCell ref="L53:N53"/>
    <mergeCell ref="O53:Q53"/>
    <mergeCell ref="B54:F54"/>
    <mergeCell ref="H54:I54"/>
    <mergeCell ref="L54:N54"/>
    <mergeCell ref="O54:Q54"/>
    <mergeCell ref="B51:F51"/>
    <mergeCell ref="H51:I51"/>
    <mergeCell ref="L51:N51"/>
    <mergeCell ref="O51:Q51"/>
    <mergeCell ref="B52:F52"/>
    <mergeCell ref="H52:I52"/>
    <mergeCell ref="L52:N52"/>
    <mergeCell ref="O52:Q52"/>
    <mergeCell ref="B49:F49"/>
    <mergeCell ref="H49:I49"/>
    <mergeCell ref="L49:N49"/>
    <mergeCell ref="O49:Q49"/>
    <mergeCell ref="B50:F50"/>
    <mergeCell ref="H50:I50"/>
    <mergeCell ref="L50:N50"/>
    <mergeCell ref="O50:Q50"/>
    <mergeCell ref="B47:F47"/>
    <mergeCell ref="H47:I47"/>
    <mergeCell ref="L47:N47"/>
    <mergeCell ref="O47:Q47"/>
    <mergeCell ref="B48:F48"/>
    <mergeCell ref="H48:I48"/>
    <mergeCell ref="L48:N48"/>
    <mergeCell ref="O48:Q48"/>
    <mergeCell ref="B45:F45"/>
    <mergeCell ref="H45:I45"/>
    <mergeCell ref="L45:N45"/>
    <mergeCell ref="O45:Q45"/>
    <mergeCell ref="B46:F46"/>
    <mergeCell ref="H46:I46"/>
    <mergeCell ref="L46:N46"/>
    <mergeCell ref="O46:Q46"/>
    <mergeCell ref="B43:F43"/>
    <mergeCell ref="H43:I43"/>
    <mergeCell ref="L43:N43"/>
    <mergeCell ref="O43:Q43"/>
    <mergeCell ref="B44:F44"/>
    <mergeCell ref="H44:I44"/>
    <mergeCell ref="L44:N44"/>
    <mergeCell ref="O44:Q44"/>
    <mergeCell ref="B41:F41"/>
    <mergeCell ref="H41:I41"/>
    <mergeCell ref="L41:N41"/>
    <mergeCell ref="O41:Q41"/>
    <mergeCell ref="B42:F42"/>
    <mergeCell ref="H42:I42"/>
    <mergeCell ref="L42:N42"/>
    <mergeCell ref="O42:Q42"/>
    <mergeCell ref="B39:F39"/>
    <mergeCell ref="H39:I39"/>
    <mergeCell ref="L39:N39"/>
    <mergeCell ref="O39:Q39"/>
    <mergeCell ref="B40:F40"/>
    <mergeCell ref="H40:I40"/>
    <mergeCell ref="L40:N40"/>
    <mergeCell ref="O40:Q40"/>
    <mergeCell ref="B37:F37"/>
    <mergeCell ref="H37:I37"/>
    <mergeCell ref="L37:N37"/>
    <mergeCell ref="O37:Q37"/>
    <mergeCell ref="B38:F38"/>
    <mergeCell ref="H38:I38"/>
    <mergeCell ref="L38:N38"/>
    <mergeCell ref="O38:Q38"/>
    <mergeCell ref="B35:F35"/>
    <mergeCell ref="H35:I35"/>
    <mergeCell ref="L35:N35"/>
    <mergeCell ref="O35:Q35"/>
    <mergeCell ref="B36:F36"/>
    <mergeCell ref="H36:I36"/>
    <mergeCell ref="L36:N36"/>
    <mergeCell ref="O36:Q36"/>
    <mergeCell ref="B33:F33"/>
    <mergeCell ref="H33:I33"/>
    <mergeCell ref="L33:N33"/>
    <mergeCell ref="O33:Q33"/>
    <mergeCell ref="B34:F34"/>
    <mergeCell ref="H34:I34"/>
    <mergeCell ref="L34:N34"/>
    <mergeCell ref="O34:Q34"/>
    <mergeCell ref="B31:F31"/>
    <mergeCell ref="H31:I31"/>
    <mergeCell ref="L31:N31"/>
    <mergeCell ref="O31:Q31"/>
    <mergeCell ref="B32:F32"/>
    <mergeCell ref="H32:I32"/>
    <mergeCell ref="L32:N32"/>
    <mergeCell ref="O32:Q32"/>
    <mergeCell ref="B29:F29"/>
    <mergeCell ref="H29:I29"/>
    <mergeCell ref="L29:N29"/>
    <mergeCell ref="O29:Q29"/>
    <mergeCell ref="B30:F30"/>
    <mergeCell ref="H30:I30"/>
    <mergeCell ref="L30:N30"/>
    <mergeCell ref="O30:Q30"/>
    <mergeCell ref="B27:F27"/>
    <mergeCell ref="H27:I27"/>
    <mergeCell ref="L27:N27"/>
    <mergeCell ref="O27:Q27"/>
    <mergeCell ref="B28:F28"/>
    <mergeCell ref="H28:I28"/>
    <mergeCell ref="L28:N28"/>
    <mergeCell ref="O28:Q28"/>
    <mergeCell ref="B25:F25"/>
    <mergeCell ref="H25:I25"/>
    <mergeCell ref="L25:N25"/>
    <mergeCell ref="O25:Q25"/>
    <mergeCell ref="B26:F26"/>
    <mergeCell ref="H26:I26"/>
    <mergeCell ref="L26:N26"/>
    <mergeCell ref="O26:Q26"/>
    <mergeCell ref="B23:F23"/>
    <mergeCell ref="H23:I23"/>
    <mergeCell ref="L23:N23"/>
    <mergeCell ref="O23:Q23"/>
    <mergeCell ref="B24:F24"/>
    <mergeCell ref="H24:I24"/>
    <mergeCell ref="L24:N24"/>
    <mergeCell ref="O24:Q24"/>
    <mergeCell ref="B21:F21"/>
    <mergeCell ref="H21:I21"/>
    <mergeCell ref="L21:N21"/>
    <mergeCell ref="O21:Q21"/>
    <mergeCell ref="B22:F22"/>
    <mergeCell ref="H22:I22"/>
    <mergeCell ref="L22:N22"/>
    <mergeCell ref="O22:Q22"/>
    <mergeCell ref="B19:F19"/>
    <mergeCell ref="H19:I19"/>
    <mergeCell ref="L19:N19"/>
    <mergeCell ref="O19:Q19"/>
    <mergeCell ref="B20:F20"/>
    <mergeCell ref="H20:I20"/>
    <mergeCell ref="L20:N20"/>
    <mergeCell ref="O20:Q20"/>
    <mergeCell ref="B17:F17"/>
    <mergeCell ref="H17:I17"/>
    <mergeCell ref="L17:N17"/>
    <mergeCell ref="O17:Q17"/>
    <mergeCell ref="L14:N14"/>
    <mergeCell ref="B18:F18"/>
    <mergeCell ref="H18:I18"/>
    <mergeCell ref="L18:N18"/>
    <mergeCell ref="O18:Q18"/>
    <mergeCell ref="B16:F16"/>
    <mergeCell ref="H16:I16"/>
    <mergeCell ref="L16:N16"/>
    <mergeCell ref="O16:Q16"/>
    <mergeCell ref="H10:I10"/>
    <mergeCell ref="L10:N10"/>
    <mergeCell ref="O10:Q10"/>
    <mergeCell ref="B11:F11"/>
    <mergeCell ref="H11:I11"/>
    <mergeCell ref="L11:N11"/>
    <mergeCell ref="O11:Q11"/>
    <mergeCell ref="B15:F15"/>
    <mergeCell ref="H15:I15"/>
    <mergeCell ref="L15:N15"/>
    <mergeCell ref="O15:Q15"/>
    <mergeCell ref="B13:F13"/>
    <mergeCell ref="B14:F14"/>
    <mergeCell ref="H13:I13"/>
    <mergeCell ref="H14:I14"/>
    <mergeCell ref="L13:N13"/>
    <mergeCell ref="O13:Q13"/>
    <mergeCell ref="O14:Q14"/>
    <mergeCell ref="B12:F12"/>
    <mergeCell ref="H12:I12"/>
    <mergeCell ref="L12:N12"/>
    <mergeCell ref="O12:Q12"/>
  </mergeCells>
  <pageMargins left="0" right="0" top="9.8425196850393706E-2" bottom="0.41753937007874015" header="9.8425196850393706E-2" footer="9.8425196850393706E-2"/>
  <pageSetup paperSize="9" scale="92" fitToHeight="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Račun prihoda i rashoda</vt:lpstr>
      <vt:lpstr>Prihodi i rashodi po izv. finan</vt:lpstr>
      <vt:lpstr>Rashodi prema funkc.klas.</vt:lpstr>
      <vt:lpstr>Račun financiranja ek. klas.</vt:lpstr>
      <vt:lpstr>Račun financiranja izv. financ.</vt:lpstr>
      <vt:lpstr>POSEBNI DIO</vt:lpstr>
      <vt:lpstr>'POSEBNI DIO'!Ispis_naslova</vt:lpstr>
      <vt:lpstr>'Prihodi i rashodi po izv. finan'!Ispis_naslova</vt:lpstr>
      <vt:lpstr>'Rashodi prema funkc.klas.'!Ispis_naslova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Lešković</cp:lastModifiedBy>
  <cp:lastPrinted>2025-12-17T12:11:39Z</cp:lastPrinted>
  <dcterms:created xsi:type="dcterms:W3CDTF">2022-08-12T12:51:27Z</dcterms:created>
  <dcterms:modified xsi:type="dcterms:W3CDTF">2025-12-17T12:12:44Z</dcterms:modified>
</cp:coreProperties>
</file>